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ções" sheetId="1" state="visible" r:id="rId1"/>
    <sheet xmlns:r="http://schemas.openxmlformats.org/officeDocument/2006/relationships" name="Contratos" sheetId="2" state="visible" r:id="rId2"/>
    <sheet xmlns:r="http://schemas.openxmlformats.org/officeDocument/2006/relationships" name="Recebimentos" sheetId="3" state="visible" r:id="rId3"/>
    <sheet xmlns:r="http://schemas.openxmlformats.org/officeDocument/2006/relationships" name="Resumo" sheetId="4" state="visible" r:id="rId4"/>
    <sheet xmlns:r="http://schemas.openxmlformats.org/officeDocument/2006/relationships" name="Listas" sheetId="5" state="visible" r:id="rId5"/>
  </sheets>
  <definedNames>
    <definedName name="_xlnm._FilterDatabase" localSheetId="1" hidden="1">'Contratos'!$A$1:$L$1</definedName>
    <definedName name="_xlnm._FilterDatabase" localSheetId="2" hidden="1">'Recebimentos'!$A$1:$N$1</definedName>
    <definedName name="_xlnm._FilterDatabase" localSheetId="3" hidden="1">'Resumo'!$A$1:$G$1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mmm/yyyy"/>
    <numFmt numFmtId="166" formatCode="dd/mm/yyyy"/>
    <numFmt numFmtId="167" formatCode="R$ #,##0.00"/>
  </numFmts>
  <fonts count="7">
    <font>
      <name val="Calibri"/>
      <family val="2"/>
      <color theme="1"/>
      <sz val="11"/>
      <scheme val="minor"/>
    </font>
    <font>
      <b val="1"/>
      <color rgb="004F46E5"/>
      <sz val="16"/>
    </font>
    <font/>
    <font>
      <b val="1"/>
      <color rgb="004F46E5"/>
    </font>
    <font>
      <color rgb="006B7280"/>
      <sz val="10"/>
    </font>
    <font>
      <b val="1"/>
      <color rgb="00FFFFFF"/>
    </font>
    <font>
      <b val="1"/>
    </font>
  </fonts>
  <fills count="5">
    <fill>
      <patternFill/>
    </fill>
    <fill>
      <patternFill patternType="gray125"/>
    </fill>
    <fill>
      <patternFill patternType="solid">
        <fgColor rgb="006366F1"/>
      </patternFill>
    </fill>
    <fill>
      <patternFill patternType="solid">
        <fgColor rgb="00F1F1F6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D9D9E3"/>
      </left>
      <right style="thin">
        <color rgb="00D9D9E3"/>
      </right>
      <top style="thin">
        <color rgb="00D9D9E3"/>
      </top>
      <bottom style="thin">
        <color rgb="00D9D9E3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0" fillId="0" borderId="0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166" fontId="0" fillId="3" borderId="0" pivotButton="0" quotePrefix="0" xfId="0"/>
    <xf numFmtId="0" fontId="0" fillId="3" borderId="0" pivotButton="0" quotePrefix="0" xfId="0"/>
    <xf numFmtId="165" fontId="0" fillId="0" borderId="0" applyProtection="1" pivotButton="0" quotePrefix="0" xfId="0">
      <protection locked="0" hidden="0"/>
    </xf>
    <xf numFmtId="167" fontId="0" fillId="3" borderId="0" pivotButton="0" quotePrefix="0" xfId="0"/>
    <xf numFmtId="0" fontId="3" fillId="0" borderId="0" pivotButton="0" quotePrefix="0" xfId="0"/>
    <xf numFmtId="0" fontId="6" fillId="4" borderId="0" applyProtection="1" pivotButton="0" quotePrefix="0" xfId="0">
      <protection locked="0" hidden="0"/>
    </xf>
    <xf numFmtId="165" fontId="0" fillId="3" borderId="0" pivotButton="0" quotePrefix="0" xfId="0"/>
    <xf numFmtId="10" fontId="0" fillId="3" borderId="0" pivotButton="0" quotePrefix="0" xfId="0"/>
    <xf numFmtId="0" fontId="6" fillId="0" borderId="0" pivotButton="0" quotePrefix="0" xfId="0"/>
    <xf numFmtId="167" fontId="6" fillId="0" borderId="0" pivotButton="0" quotePrefix="0" xfId="0"/>
    <xf numFmtId="10" fontId="0" fillId="0" borderId="0" pivotButton="0" quotePrefix="0" xfId="0"/>
    <xf numFmtId="0" fontId="5" fillId="2" borderId="0" applyAlignment="1" pivotButton="0" quotePrefix="0" xfId="0">
      <alignment horizontal="center" vertical="center" wrapText="1"/>
    </xf>
    <xf numFmtId="165" fontId="0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FEF3C7"/>
        </patternFill>
      </fill>
    </dxf>
    <dxf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2" ht="26" customHeight="1">
      <c r="B2" s="1" t="inlineStr">
        <is>
          <t>Planilha de controle de aluguel: modelo simples</t>
        </is>
      </c>
    </row>
    <row r="4" ht="30" customHeight="1">
      <c r="B4" s="2" t="inlineStr">
        <is>
          <t>Para quem tem de 1 a 5 imóveis alugados e recebe o aluguel direto do inquilino. Sem taxa de administração e sem repasse: se você administra imóvel de terceiro, use o modelo da imobiliária.</t>
        </is>
      </c>
    </row>
    <row r="5">
      <c r="B5" s="2" t="inlineStr"/>
    </row>
    <row r="6">
      <c r="B6" s="3" t="inlineStr">
        <is>
          <t>Legenda</t>
        </is>
      </c>
    </row>
    <row r="7" ht="30" customHeight="1">
      <c r="B7" s="2" t="inlineStr">
        <is>
          <t>Célula branca: você digita. Célula cinza: é fórmula, não edite. As colunas de fórmula estão bloqueadas sem senha.</t>
        </is>
      </c>
    </row>
    <row r="8">
      <c r="B8" s="2" t="inlineStr"/>
    </row>
    <row r="9">
      <c r="B9" s="3" t="inlineStr">
        <is>
          <t>Como usar</t>
        </is>
      </c>
    </row>
    <row r="10" ht="30" customHeight="1">
      <c r="B10" s="2" t="inlineStr">
        <is>
          <t>1. Cadastre cada contrato na aba Contratos. O código (CT-001) é a chave usada pela aba Recebimentos.</t>
        </is>
      </c>
    </row>
    <row r="11" ht="30" customHeight="1">
      <c r="B11" s="2" t="inlineStr">
        <is>
          <t>2. Todo mês, crie uma linha por contrato na aba Recebimentos escolhendo a competência e o código. Imóvel e aluguel vêm sozinhos.</t>
        </is>
      </c>
    </row>
    <row r="12">
      <c r="B12" s="2" t="inlineStr">
        <is>
          <t>3. Lance o vencimento e, quando receber, o valor e a data. O status muda sozinho.</t>
        </is>
      </c>
    </row>
    <row r="13">
      <c r="B13" s="2" t="inlineStr">
        <is>
          <t>4. No fim do mês, olhe a aba Resumo.</t>
        </is>
      </c>
    </row>
    <row r="14">
      <c r="B14" s="2" t="inlineStr"/>
    </row>
    <row r="15">
      <c r="B15" s="3" t="inlineStr">
        <is>
          <t>Mês sem pagamento não se apaga</t>
        </is>
      </c>
    </row>
    <row r="16">
      <c r="B16" s="2" t="inlineStr">
        <is>
          <t>Deixe a linha com valor recebido zerado. É assim que a inadimplência aparece no Resumo.</t>
        </is>
      </c>
    </row>
    <row r="17">
      <c r="B17" s="2" t="inlineStr"/>
    </row>
    <row r="18">
      <c r="B18" s="3" t="inlineStr">
        <is>
          <t>Reajuste</t>
        </is>
      </c>
    </row>
    <row r="19" ht="30" customHeight="1">
      <c r="B19" s="2" t="inlineStr">
        <is>
          <t>Preencha a Data-base do reajuste (data do último reajuste ou, se nunca houve, a assinatura). O alerta acende faltando 30 dias e acusa quando já venceu. Depois de reajustar, atualize o aluguel vigente e a data-base à mão.</t>
        </is>
      </c>
    </row>
    <row r="20">
      <c r="B20" s="2" t="inlineStr"/>
    </row>
    <row r="21">
      <c r="B21" s="3" t="inlineStr">
        <is>
          <t>O que este modelo NÃO faz</t>
        </is>
      </c>
    </row>
    <row r="22" ht="30" customHeight="1">
      <c r="B22" s="2" t="inlineStr">
        <is>
          <t>Não calcula taxa de administração nem repasse ao proprietário, não emite boleto, não gera recibo e não avisa sozinho.</t>
        </is>
      </c>
    </row>
    <row r="23">
      <c r="B23" s="2" t="inlineStr"/>
    </row>
    <row r="24">
      <c r="B24" s="4" t="inlineStr">
        <is>
          <t>As primeiras linhas são exemplos fictícios. Apague antes de usar.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2" customWidth="1" min="2" max="2"/>
    <col width="26" customWidth="1" min="3" max="3"/>
    <col width="16" customWidth="1" min="4" max="4"/>
    <col width="15" customWidth="1" min="5" max="5"/>
    <col width="18" customWidth="1" min="6" max="6"/>
    <col width="14" customWidth="1" min="7" max="7"/>
    <col width="16" customWidth="1" min="8" max="8"/>
    <col width="19" customWidth="1" min="9" max="9"/>
    <col width="15" customWidth="1" min="10" max="10"/>
    <col width="26" customWidth="1" min="11" max="11"/>
    <col width="30" customWidth="1" min="12" max="12"/>
  </cols>
  <sheetData>
    <row r="1" ht="32" customHeight="1">
      <c r="A1" s="5" t="inlineStr">
        <is>
          <t>Código do contrato</t>
        </is>
      </c>
      <c r="B1" s="5" t="inlineStr">
        <is>
          <t>Imóvel</t>
        </is>
      </c>
      <c r="C1" s="5" t="inlineStr">
        <is>
          <t>Inquilino</t>
        </is>
      </c>
      <c r="D1" s="5" t="inlineStr">
        <is>
          <t>Início do contrato</t>
        </is>
      </c>
      <c r="E1" s="5" t="inlineStr">
        <is>
          <t>Fim do contrato</t>
        </is>
      </c>
      <c r="F1" s="5" t="inlineStr">
        <is>
          <t>Aluguel vigente (R$)</t>
        </is>
      </c>
      <c r="G1" s="5" t="inlineStr">
        <is>
          <t>Dia do vencimento</t>
        </is>
      </c>
      <c r="H1" s="5" t="inlineStr">
        <is>
          <t>Índice de reajuste</t>
        </is>
      </c>
      <c r="I1" s="5" t="inlineStr">
        <is>
          <t>Data-base do reajuste</t>
        </is>
      </c>
      <c r="J1" s="5" t="inlineStr">
        <is>
          <t>Próximo reajuste</t>
        </is>
      </c>
      <c r="K1" s="5" t="inlineStr">
        <is>
          <t>Alerta de reajuste</t>
        </is>
      </c>
      <c r="L1" s="5" t="inlineStr">
        <is>
          <t>Observações</t>
        </is>
      </c>
    </row>
    <row r="2">
      <c r="A2" s="6" t="inlineStr">
        <is>
          <t>CT-001</t>
        </is>
      </c>
      <c r="B2" s="6" t="inlineStr">
        <is>
          <t>Apto 302, Ed. Aurora, Centro</t>
        </is>
      </c>
      <c r="C2" s="6" t="inlineStr">
        <is>
          <t>Rogério Tavares (exemplo)</t>
        </is>
      </c>
      <c r="D2" s="7" t="n">
        <v>45524</v>
      </c>
      <c r="E2" s="7" t="n">
        <v>46618</v>
      </c>
      <c r="F2" s="8" t="n">
        <v>2200</v>
      </c>
      <c r="G2" s="6" t="n">
        <v>10</v>
      </c>
      <c r="H2" s="6" t="inlineStr">
        <is>
          <t>IGP-M</t>
        </is>
      </c>
      <c r="I2" s="7" t="n">
        <v>45889</v>
      </c>
      <c r="J2" s="9">
        <f>IF($I2="","",EDATE($I2,12))</f>
        <v/>
      </c>
      <c r="K2" s="10">
        <f>IF($J2="","",IF($J2&lt;TODAY(),"Reajuste vencido há "&amp;(TODAY()-$J2)&amp;" dias",IF($J2-TODAY()&lt;=30,"Reajustar em "&amp;($J2-TODAY())&amp;" dias","")))</f>
        <v/>
      </c>
      <c r="L2" s="6" t="inlineStr">
        <is>
          <t>Exemplo: alerta chegando</t>
        </is>
      </c>
    </row>
    <row r="3">
      <c r="A3" s="6" t="inlineStr">
        <is>
          <t>CT-002</t>
        </is>
      </c>
      <c r="B3" s="6" t="inlineStr">
        <is>
          <t>Casa 14, Rua das Palmeiras</t>
        </is>
      </c>
      <c r="C3" s="6" t="inlineStr">
        <is>
          <t>Camila Prado (exemplo)</t>
        </is>
      </c>
      <c r="D3" s="7" t="n">
        <v>45444</v>
      </c>
      <c r="E3" s="7" t="n">
        <v>46538</v>
      </c>
      <c r="F3" s="8" t="n">
        <v>3500</v>
      </c>
      <c r="G3" s="6" t="n">
        <v>5</v>
      </c>
      <c r="H3" s="6" t="inlineStr">
        <is>
          <t>IPCA</t>
        </is>
      </c>
      <c r="I3" s="7" t="n">
        <v>45809</v>
      </c>
      <c r="J3" s="9">
        <f>IF($I3="","",EDATE($I3,12))</f>
        <v/>
      </c>
      <c r="K3" s="10">
        <f>IF($J3="","",IF($J3&lt;TODAY(),"Reajuste vencido há "&amp;(TODAY()-$J3)&amp;" dias",IF($J3-TODAY()&lt;=30,"Reajustar em "&amp;($J3-TODAY())&amp;" dias","")))</f>
        <v/>
      </c>
      <c r="L3" s="6" t="inlineStr">
        <is>
          <t>Exemplo: reajuste vencido</t>
        </is>
      </c>
    </row>
    <row r="4">
      <c r="A4" s="6" t="n"/>
      <c r="B4" s="6" t="n"/>
      <c r="C4" s="6" t="n"/>
      <c r="D4" s="7" t="n"/>
      <c r="E4" s="7" t="n"/>
      <c r="F4" s="8" t="n"/>
      <c r="G4" s="6" t="n"/>
      <c r="H4" s="6" t="n"/>
      <c r="I4" s="7" t="n"/>
      <c r="J4" s="9">
        <f>IF($I4="","",EDATE($I4,12))</f>
        <v/>
      </c>
      <c r="K4" s="10">
        <f>IF($J4="","",IF($J4&lt;TODAY(),"Reajuste vencido há "&amp;(TODAY()-$J4)&amp;" dias",IF($J4-TODAY()&lt;=30,"Reajustar em "&amp;($J4-TODAY())&amp;" dias","")))</f>
        <v/>
      </c>
      <c r="L4" s="6" t="n"/>
    </row>
    <row r="5">
      <c r="A5" s="6" t="n"/>
      <c r="B5" s="6" t="n"/>
      <c r="C5" s="6" t="n"/>
      <c r="D5" s="7" t="n"/>
      <c r="E5" s="7" t="n"/>
      <c r="F5" s="8" t="n"/>
      <c r="G5" s="6" t="n"/>
      <c r="H5" s="6" t="n"/>
      <c r="I5" s="7" t="n"/>
      <c r="J5" s="9">
        <f>IF($I5="","",EDATE($I5,12))</f>
        <v/>
      </c>
      <c r="K5" s="10">
        <f>IF($J5="","",IF($J5&lt;TODAY(),"Reajuste vencido há "&amp;(TODAY()-$J5)&amp;" dias",IF($J5-TODAY()&lt;=30,"Reajustar em "&amp;($J5-TODAY())&amp;" dias","")))</f>
        <v/>
      </c>
      <c r="L5" s="6" t="n"/>
    </row>
    <row r="6">
      <c r="A6" s="6" t="n"/>
      <c r="B6" s="6" t="n"/>
      <c r="C6" s="6" t="n"/>
      <c r="D6" s="7" t="n"/>
      <c r="E6" s="7" t="n"/>
      <c r="F6" s="8" t="n"/>
      <c r="G6" s="6" t="n"/>
      <c r="H6" s="6" t="n"/>
      <c r="I6" s="7" t="n"/>
      <c r="J6" s="9">
        <f>IF($I6="","",EDATE($I6,12))</f>
        <v/>
      </c>
      <c r="K6" s="10">
        <f>IF($J6="","",IF($J6&lt;TODAY(),"Reajuste vencido há "&amp;(TODAY()-$J6)&amp;" dias",IF($J6-TODAY()&lt;=30,"Reajustar em "&amp;($J6-TODAY())&amp;" dias","")))</f>
        <v/>
      </c>
      <c r="L6" s="6" t="n"/>
    </row>
    <row r="7">
      <c r="A7" s="6" t="n"/>
      <c r="B7" s="6" t="n"/>
      <c r="C7" s="6" t="n"/>
      <c r="D7" s="7" t="n"/>
      <c r="E7" s="7" t="n"/>
      <c r="F7" s="8" t="n"/>
      <c r="G7" s="6" t="n"/>
      <c r="H7" s="6" t="n"/>
      <c r="I7" s="7" t="n"/>
      <c r="J7" s="9">
        <f>IF($I7="","",EDATE($I7,12))</f>
        <v/>
      </c>
      <c r="K7" s="10">
        <f>IF($J7="","",IF($J7&lt;TODAY(),"Reajuste vencido há "&amp;(TODAY()-$J7)&amp;" dias",IF($J7-TODAY()&lt;=30,"Reajustar em "&amp;($J7-TODAY())&amp;" dias","")))</f>
        <v/>
      </c>
      <c r="L7" s="6" t="n"/>
    </row>
    <row r="8">
      <c r="A8" s="6" t="n"/>
      <c r="B8" s="6" t="n"/>
      <c r="C8" s="6" t="n"/>
      <c r="D8" s="7" t="n"/>
      <c r="E8" s="7" t="n"/>
      <c r="F8" s="8" t="n"/>
      <c r="G8" s="6" t="n"/>
      <c r="H8" s="6" t="n"/>
      <c r="I8" s="7" t="n"/>
      <c r="J8" s="9">
        <f>IF($I8="","",EDATE($I8,12))</f>
        <v/>
      </c>
      <c r="K8" s="10">
        <f>IF($J8="","",IF($J8&lt;TODAY(),"Reajuste vencido há "&amp;(TODAY()-$J8)&amp;" dias",IF($J8-TODAY()&lt;=30,"Reajustar em "&amp;($J8-TODAY())&amp;" dias","")))</f>
        <v/>
      </c>
      <c r="L8" s="6" t="n"/>
    </row>
    <row r="9">
      <c r="A9" s="6" t="n"/>
      <c r="B9" s="6" t="n"/>
      <c r="C9" s="6" t="n"/>
      <c r="D9" s="7" t="n"/>
      <c r="E9" s="7" t="n"/>
      <c r="F9" s="8" t="n"/>
      <c r="G9" s="6" t="n"/>
      <c r="H9" s="6" t="n"/>
      <c r="I9" s="7" t="n"/>
      <c r="J9" s="9">
        <f>IF($I9="","",EDATE($I9,12))</f>
        <v/>
      </c>
      <c r="K9" s="10">
        <f>IF($J9="","",IF($J9&lt;TODAY(),"Reajuste vencido há "&amp;(TODAY()-$J9)&amp;" dias",IF($J9-TODAY()&lt;=30,"Reajustar em "&amp;($J9-TODAY())&amp;" dias","")))</f>
        <v/>
      </c>
      <c r="L9" s="6" t="n"/>
    </row>
    <row r="10">
      <c r="A10" s="6" t="n"/>
      <c r="B10" s="6" t="n"/>
      <c r="C10" s="6" t="n"/>
      <c r="D10" s="7" t="n"/>
      <c r="E10" s="7" t="n"/>
      <c r="F10" s="8" t="n"/>
      <c r="G10" s="6" t="n"/>
      <c r="H10" s="6" t="n"/>
      <c r="I10" s="7" t="n"/>
      <c r="J10" s="9">
        <f>IF($I10="","",EDATE($I10,12))</f>
        <v/>
      </c>
      <c r="K10" s="10">
        <f>IF($J10="","",IF($J10&lt;TODAY(),"Reajuste vencido há "&amp;(TODAY()-$J10)&amp;" dias",IF($J10-TODAY()&lt;=30,"Reajustar em "&amp;($J10-TODAY())&amp;" dias","")))</f>
        <v/>
      </c>
      <c r="L10" s="6" t="n"/>
    </row>
    <row r="11">
      <c r="A11" s="6" t="n"/>
      <c r="B11" s="6" t="n"/>
      <c r="C11" s="6" t="n"/>
      <c r="D11" s="7" t="n"/>
      <c r="E11" s="7" t="n"/>
      <c r="F11" s="8" t="n"/>
      <c r="G11" s="6" t="n"/>
      <c r="H11" s="6" t="n"/>
      <c r="I11" s="7" t="n"/>
      <c r="J11" s="9">
        <f>IF($I11="","",EDATE($I11,12))</f>
        <v/>
      </c>
      <c r="K11" s="10">
        <f>IF($J11="","",IF($J11&lt;TODAY(),"Reajuste vencido há "&amp;(TODAY()-$J11)&amp;" dias",IF($J11-TODAY()&lt;=30,"Reajustar em "&amp;($J11-TODAY())&amp;" dias","")))</f>
        <v/>
      </c>
      <c r="L11" s="6" t="n"/>
    </row>
    <row r="12">
      <c r="A12" s="6" t="n"/>
      <c r="B12" s="6" t="n"/>
      <c r="C12" s="6" t="n"/>
      <c r="D12" s="7" t="n"/>
      <c r="E12" s="7" t="n"/>
      <c r="F12" s="8" t="n"/>
      <c r="G12" s="6" t="n"/>
      <c r="H12" s="6" t="n"/>
      <c r="I12" s="7" t="n"/>
      <c r="J12" s="9">
        <f>IF($I12="","",EDATE($I12,12))</f>
        <v/>
      </c>
      <c r="K12" s="10">
        <f>IF($J12="","",IF($J12&lt;TODAY(),"Reajuste vencido há "&amp;(TODAY()-$J12)&amp;" dias",IF($J12-TODAY()&lt;=30,"Reajustar em "&amp;($J12-TODAY())&amp;" dias","")))</f>
        <v/>
      </c>
      <c r="L12" s="6" t="n"/>
    </row>
    <row r="13">
      <c r="A13" s="6" t="n"/>
      <c r="B13" s="6" t="n"/>
      <c r="C13" s="6" t="n"/>
      <c r="D13" s="7" t="n"/>
      <c r="E13" s="7" t="n"/>
      <c r="F13" s="8" t="n"/>
      <c r="G13" s="6" t="n"/>
      <c r="H13" s="6" t="n"/>
      <c r="I13" s="7" t="n"/>
      <c r="J13" s="9">
        <f>IF($I13="","",EDATE($I13,12))</f>
        <v/>
      </c>
      <c r="K13" s="10">
        <f>IF($J13="","",IF($J13&lt;TODAY(),"Reajuste vencido há "&amp;(TODAY()-$J13)&amp;" dias",IF($J13-TODAY()&lt;=30,"Reajustar em "&amp;($J13-TODAY())&amp;" dias","")))</f>
        <v/>
      </c>
      <c r="L13" s="6" t="n"/>
    </row>
    <row r="14">
      <c r="A14" s="6" t="n"/>
      <c r="B14" s="6" t="n"/>
      <c r="C14" s="6" t="n"/>
      <c r="D14" s="7" t="n"/>
      <c r="E14" s="7" t="n"/>
      <c r="F14" s="8" t="n"/>
      <c r="G14" s="6" t="n"/>
      <c r="H14" s="6" t="n"/>
      <c r="I14" s="7" t="n"/>
      <c r="J14" s="9">
        <f>IF($I14="","",EDATE($I14,12))</f>
        <v/>
      </c>
      <c r="K14" s="10">
        <f>IF($J14="","",IF($J14&lt;TODAY(),"Reajuste vencido há "&amp;(TODAY()-$J14)&amp;" dias",IF($J14-TODAY()&lt;=30,"Reajustar em "&amp;($J14-TODAY())&amp;" dias","")))</f>
        <v/>
      </c>
      <c r="L14" s="6" t="n"/>
    </row>
    <row r="15">
      <c r="A15" s="6" t="n"/>
      <c r="B15" s="6" t="n"/>
      <c r="C15" s="6" t="n"/>
      <c r="D15" s="7" t="n"/>
      <c r="E15" s="7" t="n"/>
      <c r="F15" s="8" t="n"/>
      <c r="G15" s="6" t="n"/>
      <c r="H15" s="6" t="n"/>
      <c r="I15" s="7" t="n"/>
      <c r="J15" s="9">
        <f>IF($I15="","",EDATE($I15,12))</f>
        <v/>
      </c>
      <c r="K15" s="10">
        <f>IF($J15="","",IF($J15&lt;TODAY(),"Reajuste vencido há "&amp;(TODAY()-$J15)&amp;" dias",IF($J15-TODAY()&lt;=30,"Reajustar em "&amp;($J15-TODAY())&amp;" dias","")))</f>
        <v/>
      </c>
      <c r="L15" s="6" t="n"/>
    </row>
    <row r="16">
      <c r="A16" s="6" t="n"/>
      <c r="B16" s="6" t="n"/>
      <c r="C16" s="6" t="n"/>
      <c r="D16" s="7" t="n"/>
      <c r="E16" s="7" t="n"/>
      <c r="F16" s="8" t="n"/>
      <c r="G16" s="6" t="n"/>
      <c r="H16" s="6" t="n"/>
      <c r="I16" s="7" t="n"/>
      <c r="J16" s="9">
        <f>IF($I16="","",EDATE($I16,12))</f>
        <v/>
      </c>
      <c r="K16" s="10">
        <f>IF($J16="","",IF($J16&lt;TODAY(),"Reajuste vencido há "&amp;(TODAY()-$J16)&amp;" dias",IF($J16-TODAY()&lt;=30,"Reajustar em "&amp;($J16-TODAY())&amp;" dias","")))</f>
        <v/>
      </c>
      <c r="L16" s="6" t="n"/>
    </row>
    <row r="17">
      <c r="A17" s="6" t="n"/>
      <c r="B17" s="6" t="n"/>
      <c r="C17" s="6" t="n"/>
      <c r="D17" s="7" t="n"/>
      <c r="E17" s="7" t="n"/>
      <c r="F17" s="8" t="n"/>
      <c r="G17" s="6" t="n"/>
      <c r="H17" s="6" t="n"/>
      <c r="I17" s="7" t="n"/>
      <c r="J17" s="9">
        <f>IF($I17="","",EDATE($I17,12))</f>
        <v/>
      </c>
      <c r="K17" s="10">
        <f>IF($J17="","",IF($J17&lt;TODAY(),"Reajuste vencido há "&amp;(TODAY()-$J17)&amp;" dias",IF($J17-TODAY()&lt;=30,"Reajustar em "&amp;($J17-TODAY())&amp;" dias","")))</f>
        <v/>
      </c>
      <c r="L17" s="6" t="n"/>
    </row>
    <row r="18">
      <c r="A18" s="6" t="n"/>
      <c r="B18" s="6" t="n"/>
      <c r="C18" s="6" t="n"/>
      <c r="D18" s="7" t="n"/>
      <c r="E18" s="7" t="n"/>
      <c r="F18" s="8" t="n"/>
      <c r="G18" s="6" t="n"/>
      <c r="H18" s="6" t="n"/>
      <c r="I18" s="7" t="n"/>
      <c r="J18" s="9">
        <f>IF($I18="","",EDATE($I18,12))</f>
        <v/>
      </c>
      <c r="K18" s="10">
        <f>IF($J18="","",IF($J18&lt;TODAY(),"Reajuste vencido há "&amp;(TODAY()-$J18)&amp;" dias",IF($J18-TODAY()&lt;=30,"Reajustar em "&amp;($J18-TODAY())&amp;" dias","")))</f>
        <v/>
      </c>
      <c r="L18" s="6" t="n"/>
    </row>
    <row r="19">
      <c r="A19" s="6" t="n"/>
      <c r="B19" s="6" t="n"/>
      <c r="C19" s="6" t="n"/>
      <c r="D19" s="7" t="n"/>
      <c r="E19" s="7" t="n"/>
      <c r="F19" s="8" t="n"/>
      <c r="G19" s="6" t="n"/>
      <c r="H19" s="6" t="n"/>
      <c r="I19" s="7" t="n"/>
      <c r="J19" s="9">
        <f>IF($I19="","",EDATE($I19,12))</f>
        <v/>
      </c>
      <c r="K19" s="10">
        <f>IF($J19="","",IF($J19&lt;TODAY(),"Reajuste vencido há "&amp;(TODAY()-$J19)&amp;" dias",IF($J19-TODAY()&lt;=30,"Reajustar em "&amp;($J19-TODAY())&amp;" dias","")))</f>
        <v/>
      </c>
      <c r="L19" s="6" t="n"/>
    </row>
    <row r="20">
      <c r="A20" s="6" t="n"/>
      <c r="B20" s="6" t="n"/>
      <c r="C20" s="6" t="n"/>
      <c r="D20" s="7" t="n"/>
      <c r="E20" s="7" t="n"/>
      <c r="F20" s="8" t="n"/>
      <c r="G20" s="6" t="n"/>
      <c r="H20" s="6" t="n"/>
      <c r="I20" s="7" t="n"/>
      <c r="J20" s="9">
        <f>IF($I20="","",EDATE($I20,12))</f>
        <v/>
      </c>
      <c r="K20" s="10">
        <f>IF($J20="","",IF($J20&lt;TODAY(),"Reajuste vencido há "&amp;(TODAY()-$J20)&amp;" dias",IF($J20-TODAY()&lt;=30,"Reajustar em "&amp;($J20-TODAY())&amp;" dias","")))</f>
        <v/>
      </c>
      <c r="L20" s="6" t="n"/>
    </row>
    <row r="21">
      <c r="A21" s="6" t="n"/>
      <c r="B21" s="6" t="n"/>
      <c r="C21" s="6" t="n"/>
      <c r="D21" s="7" t="n"/>
      <c r="E21" s="7" t="n"/>
      <c r="F21" s="8" t="n"/>
      <c r="G21" s="6" t="n"/>
      <c r="H21" s="6" t="n"/>
      <c r="I21" s="7" t="n"/>
      <c r="J21" s="9">
        <f>IF($I21="","",EDATE($I21,12))</f>
        <v/>
      </c>
      <c r="K21" s="10">
        <f>IF($J21="","",IF($J21&lt;TODAY(),"Reajuste vencido há "&amp;(TODAY()-$J21)&amp;" dias",IF($J21-TODAY()&lt;=30,"Reajustar em "&amp;($J21-TODAY())&amp;" dias","")))</f>
        <v/>
      </c>
      <c r="L21" s="6" t="n"/>
    </row>
    <row r="22">
      <c r="A22" s="6" t="n"/>
      <c r="B22" s="6" t="n"/>
      <c r="C22" s="6" t="n"/>
      <c r="D22" s="7" t="n"/>
      <c r="E22" s="7" t="n"/>
      <c r="F22" s="8" t="n"/>
      <c r="G22" s="6" t="n"/>
      <c r="H22" s="6" t="n"/>
      <c r="I22" s="7" t="n"/>
      <c r="J22" s="9">
        <f>IF($I22="","",EDATE($I22,12))</f>
        <v/>
      </c>
      <c r="K22" s="10">
        <f>IF($J22="","",IF($J22&lt;TODAY(),"Reajuste vencido há "&amp;(TODAY()-$J22)&amp;" dias",IF($J22-TODAY()&lt;=30,"Reajustar em "&amp;($J22-TODAY())&amp;" dias","")))</f>
        <v/>
      </c>
      <c r="L22" s="6" t="n"/>
    </row>
    <row r="23">
      <c r="A23" s="6" t="n"/>
      <c r="B23" s="6" t="n"/>
      <c r="C23" s="6" t="n"/>
      <c r="D23" s="7" t="n"/>
      <c r="E23" s="7" t="n"/>
      <c r="F23" s="8" t="n"/>
      <c r="G23" s="6" t="n"/>
      <c r="H23" s="6" t="n"/>
      <c r="I23" s="7" t="n"/>
      <c r="J23" s="9">
        <f>IF($I23="","",EDATE($I23,12))</f>
        <v/>
      </c>
      <c r="K23" s="10">
        <f>IF($J23="","",IF($J23&lt;TODAY(),"Reajuste vencido há "&amp;(TODAY()-$J23)&amp;" dias",IF($J23-TODAY()&lt;=30,"Reajustar em "&amp;($J23-TODAY())&amp;" dias","")))</f>
        <v/>
      </c>
      <c r="L23" s="6" t="n"/>
    </row>
    <row r="24">
      <c r="A24" s="6" t="n"/>
      <c r="B24" s="6" t="n"/>
      <c r="C24" s="6" t="n"/>
      <c r="D24" s="7" t="n"/>
      <c r="E24" s="7" t="n"/>
      <c r="F24" s="8" t="n"/>
      <c r="G24" s="6" t="n"/>
      <c r="H24" s="6" t="n"/>
      <c r="I24" s="7" t="n"/>
      <c r="J24" s="9">
        <f>IF($I24="","",EDATE($I24,12))</f>
        <v/>
      </c>
      <c r="K24" s="10">
        <f>IF($J24="","",IF($J24&lt;TODAY(),"Reajuste vencido há "&amp;(TODAY()-$J24)&amp;" dias",IF($J24-TODAY()&lt;=30,"Reajustar em "&amp;($J24-TODAY())&amp;" dias","")))</f>
        <v/>
      </c>
      <c r="L24" s="6" t="n"/>
    </row>
    <row r="25">
      <c r="A25" s="6" t="n"/>
      <c r="B25" s="6" t="n"/>
      <c r="C25" s="6" t="n"/>
      <c r="D25" s="7" t="n"/>
      <c r="E25" s="7" t="n"/>
      <c r="F25" s="8" t="n"/>
      <c r="G25" s="6" t="n"/>
      <c r="H25" s="6" t="n"/>
      <c r="I25" s="7" t="n"/>
      <c r="J25" s="9">
        <f>IF($I25="","",EDATE($I25,12))</f>
        <v/>
      </c>
      <c r="K25" s="10">
        <f>IF($J25="","",IF($J25&lt;TODAY(),"Reajuste vencido há "&amp;(TODAY()-$J25)&amp;" dias",IF($J25-TODAY()&lt;=30,"Reajustar em "&amp;($J25-TODAY())&amp;" dias","")))</f>
        <v/>
      </c>
      <c r="L25" s="6" t="n"/>
    </row>
    <row r="26">
      <c r="A26" s="6" t="n"/>
      <c r="B26" s="6" t="n"/>
      <c r="C26" s="6" t="n"/>
      <c r="D26" s="7" t="n"/>
      <c r="E26" s="7" t="n"/>
      <c r="F26" s="8" t="n"/>
      <c r="G26" s="6" t="n"/>
      <c r="H26" s="6" t="n"/>
      <c r="I26" s="7" t="n"/>
      <c r="J26" s="9">
        <f>IF($I26="","",EDATE($I26,12))</f>
        <v/>
      </c>
      <c r="K26" s="10">
        <f>IF($J26="","",IF($J26&lt;TODAY(),"Reajuste vencido há "&amp;(TODAY()-$J26)&amp;" dias",IF($J26-TODAY()&lt;=30,"Reajustar em "&amp;($J26-TODAY())&amp;" dias","")))</f>
        <v/>
      </c>
      <c r="L26" s="6" t="n"/>
    </row>
    <row r="27">
      <c r="A27" s="6" t="n"/>
      <c r="B27" s="6" t="n"/>
      <c r="C27" s="6" t="n"/>
      <c r="D27" s="7" t="n"/>
      <c r="E27" s="7" t="n"/>
      <c r="F27" s="8" t="n"/>
      <c r="G27" s="6" t="n"/>
      <c r="H27" s="6" t="n"/>
      <c r="I27" s="7" t="n"/>
      <c r="J27" s="9">
        <f>IF($I27="","",EDATE($I27,12))</f>
        <v/>
      </c>
      <c r="K27" s="10">
        <f>IF($J27="","",IF($J27&lt;TODAY(),"Reajuste vencido há "&amp;(TODAY()-$J27)&amp;" dias",IF($J27-TODAY()&lt;=30,"Reajustar em "&amp;($J27-TODAY())&amp;" dias","")))</f>
        <v/>
      </c>
      <c r="L27" s="6" t="n"/>
    </row>
    <row r="28">
      <c r="A28" s="6" t="n"/>
      <c r="B28" s="6" t="n"/>
      <c r="C28" s="6" t="n"/>
      <c r="D28" s="7" t="n"/>
      <c r="E28" s="7" t="n"/>
      <c r="F28" s="8" t="n"/>
      <c r="G28" s="6" t="n"/>
      <c r="H28" s="6" t="n"/>
      <c r="I28" s="7" t="n"/>
      <c r="J28" s="9">
        <f>IF($I28="","",EDATE($I28,12))</f>
        <v/>
      </c>
      <c r="K28" s="10">
        <f>IF($J28="","",IF($J28&lt;TODAY(),"Reajuste vencido há "&amp;(TODAY()-$J28)&amp;" dias",IF($J28-TODAY()&lt;=30,"Reajustar em "&amp;($J28-TODAY())&amp;" dias","")))</f>
        <v/>
      </c>
      <c r="L28" s="6" t="n"/>
    </row>
    <row r="29">
      <c r="A29" s="6" t="n"/>
      <c r="B29" s="6" t="n"/>
      <c r="C29" s="6" t="n"/>
      <c r="D29" s="7" t="n"/>
      <c r="E29" s="7" t="n"/>
      <c r="F29" s="8" t="n"/>
      <c r="G29" s="6" t="n"/>
      <c r="H29" s="6" t="n"/>
      <c r="I29" s="7" t="n"/>
      <c r="J29" s="9">
        <f>IF($I29="","",EDATE($I29,12))</f>
        <v/>
      </c>
      <c r="K29" s="10">
        <f>IF($J29="","",IF($J29&lt;TODAY(),"Reajuste vencido há "&amp;(TODAY()-$J29)&amp;" dias",IF($J29-TODAY()&lt;=30,"Reajustar em "&amp;($J29-TODAY())&amp;" dias","")))</f>
        <v/>
      </c>
      <c r="L29" s="6" t="n"/>
    </row>
    <row r="30">
      <c r="A30" s="6" t="n"/>
      <c r="B30" s="6" t="n"/>
      <c r="C30" s="6" t="n"/>
      <c r="D30" s="7" t="n"/>
      <c r="E30" s="7" t="n"/>
      <c r="F30" s="8" t="n"/>
      <c r="G30" s="6" t="n"/>
      <c r="H30" s="6" t="n"/>
      <c r="I30" s="7" t="n"/>
      <c r="J30" s="9">
        <f>IF($I30="","",EDATE($I30,12))</f>
        <v/>
      </c>
      <c r="K30" s="10">
        <f>IF($J30="","",IF($J30&lt;TODAY(),"Reajuste vencido há "&amp;(TODAY()-$J30)&amp;" dias",IF($J30-TODAY()&lt;=30,"Reajustar em "&amp;($J30-TODAY())&amp;" dias","")))</f>
        <v/>
      </c>
      <c r="L30" s="6" t="n"/>
    </row>
    <row r="31">
      <c r="A31" s="6" t="n"/>
      <c r="B31" s="6" t="n"/>
      <c r="C31" s="6" t="n"/>
      <c r="D31" s="7" t="n"/>
      <c r="E31" s="7" t="n"/>
      <c r="F31" s="8" t="n"/>
      <c r="G31" s="6" t="n"/>
      <c r="H31" s="6" t="n"/>
      <c r="I31" s="7" t="n"/>
      <c r="J31" s="9">
        <f>IF($I31="","",EDATE($I31,12))</f>
        <v/>
      </c>
      <c r="K31" s="10">
        <f>IF($J31="","",IF($J31&lt;TODAY(),"Reajuste vencido há "&amp;(TODAY()-$J31)&amp;" dias",IF($J31-TODAY()&lt;=30,"Reajustar em "&amp;($J31-TODAY())&amp;" dias","")))</f>
        <v/>
      </c>
      <c r="L31" s="6" t="n"/>
    </row>
    <row r="32">
      <c r="A32" s="6" t="n"/>
      <c r="B32" s="6" t="n"/>
      <c r="C32" s="6" t="n"/>
      <c r="D32" s="7" t="n"/>
      <c r="E32" s="7" t="n"/>
      <c r="F32" s="8" t="n"/>
      <c r="G32" s="6" t="n"/>
      <c r="H32" s="6" t="n"/>
      <c r="I32" s="7" t="n"/>
      <c r="J32" s="9">
        <f>IF($I32="","",EDATE($I32,12))</f>
        <v/>
      </c>
      <c r="K32" s="10">
        <f>IF($J32="","",IF($J32&lt;TODAY(),"Reajuste vencido há "&amp;(TODAY()-$J32)&amp;" dias",IF($J32-TODAY()&lt;=30,"Reajustar em "&amp;($J32-TODAY())&amp;" dias","")))</f>
        <v/>
      </c>
      <c r="L32" s="6" t="n"/>
    </row>
    <row r="33">
      <c r="A33" s="6" t="n"/>
      <c r="B33" s="6" t="n"/>
      <c r="C33" s="6" t="n"/>
      <c r="D33" s="7" t="n"/>
      <c r="E33" s="7" t="n"/>
      <c r="F33" s="8" t="n"/>
      <c r="G33" s="6" t="n"/>
      <c r="H33" s="6" t="n"/>
      <c r="I33" s="7" t="n"/>
      <c r="J33" s="9">
        <f>IF($I33="","",EDATE($I33,12))</f>
        <v/>
      </c>
      <c r="K33" s="10">
        <f>IF($J33="","",IF($J33&lt;TODAY(),"Reajuste vencido há "&amp;(TODAY()-$J33)&amp;" dias",IF($J33-TODAY()&lt;=30,"Reajustar em "&amp;($J33-TODAY())&amp;" dias","")))</f>
        <v/>
      </c>
      <c r="L33" s="6" t="n"/>
    </row>
    <row r="34">
      <c r="A34" s="6" t="n"/>
      <c r="B34" s="6" t="n"/>
      <c r="C34" s="6" t="n"/>
      <c r="D34" s="7" t="n"/>
      <c r="E34" s="7" t="n"/>
      <c r="F34" s="8" t="n"/>
      <c r="G34" s="6" t="n"/>
      <c r="H34" s="6" t="n"/>
      <c r="I34" s="7" t="n"/>
      <c r="J34" s="9">
        <f>IF($I34="","",EDATE($I34,12))</f>
        <v/>
      </c>
      <c r="K34" s="10">
        <f>IF($J34="","",IF($J34&lt;TODAY(),"Reajuste vencido há "&amp;(TODAY()-$J34)&amp;" dias",IF($J34-TODAY()&lt;=30,"Reajustar em "&amp;($J34-TODAY())&amp;" dias","")))</f>
        <v/>
      </c>
      <c r="L34" s="6" t="n"/>
    </row>
    <row r="35">
      <c r="A35" s="6" t="n"/>
      <c r="B35" s="6" t="n"/>
      <c r="C35" s="6" t="n"/>
      <c r="D35" s="7" t="n"/>
      <c r="E35" s="7" t="n"/>
      <c r="F35" s="8" t="n"/>
      <c r="G35" s="6" t="n"/>
      <c r="H35" s="6" t="n"/>
      <c r="I35" s="7" t="n"/>
      <c r="J35" s="9">
        <f>IF($I35="","",EDATE($I35,12))</f>
        <v/>
      </c>
      <c r="K35" s="10">
        <f>IF($J35="","",IF($J35&lt;TODAY(),"Reajuste vencido há "&amp;(TODAY()-$J35)&amp;" dias",IF($J35-TODAY()&lt;=30,"Reajustar em "&amp;($J35-TODAY())&amp;" dias","")))</f>
        <v/>
      </c>
      <c r="L35" s="6" t="n"/>
    </row>
    <row r="36">
      <c r="A36" s="6" t="n"/>
      <c r="B36" s="6" t="n"/>
      <c r="C36" s="6" t="n"/>
      <c r="D36" s="7" t="n"/>
      <c r="E36" s="7" t="n"/>
      <c r="F36" s="8" t="n"/>
      <c r="G36" s="6" t="n"/>
      <c r="H36" s="6" t="n"/>
      <c r="I36" s="7" t="n"/>
      <c r="J36" s="9">
        <f>IF($I36="","",EDATE($I36,12))</f>
        <v/>
      </c>
      <c r="K36" s="10">
        <f>IF($J36="","",IF($J36&lt;TODAY(),"Reajuste vencido há "&amp;(TODAY()-$J36)&amp;" dias",IF($J36-TODAY()&lt;=30,"Reajustar em "&amp;($J36-TODAY())&amp;" dias","")))</f>
        <v/>
      </c>
      <c r="L36" s="6" t="n"/>
    </row>
    <row r="37">
      <c r="A37" s="6" t="n"/>
      <c r="B37" s="6" t="n"/>
      <c r="C37" s="6" t="n"/>
      <c r="D37" s="7" t="n"/>
      <c r="E37" s="7" t="n"/>
      <c r="F37" s="8" t="n"/>
      <c r="G37" s="6" t="n"/>
      <c r="H37" s="6" t="n"/>
      <c r="I37" s="7" t="n"/>
      <c r="J37" s="9">
        <f>IF($I37="","",EDATE($I37,12))</f>
        <v/>
      </c>
      <c r="K37" s="10">
        <f>IF($J37="","",IF($J37&lt;TODAY(),"Reajuste vencido há "&amp;(TODAY()-$J37)&amp;" dias",IF($J37-TODAY()&lt;=30,"Reajustar em "&amp;($J37-TODAY())&amp;" dias","")))</f>
        <v/>
      </c>
      <c r="L37" s="6" t="n"/>
    </row>
    <row r="38">
      <c r="A38" s="6" t="n"/>
      <c r="B38" s="6" t="n"/>
      <c r="C38" s="6" t="n"/>
      <c r="D38" s="7" t="n"/>
      <c r="E38" s="7" t="n"/>
      <c r="F38" s="8" t="n"/>
      <c r="G38" s="6" t="n"/>
      <c r="H38" s="6" t="n"/>
      <c r="I38" s="7" t="n"/>
      <c r="J38" s="9">
        <f>IF($I38="","",EDATE($I38,12))</f>
        <v/>
      </c>
      <c r="K38" s="10">
        <f>IF($J38="","",IF($J38&lt;TODAY(),"Reajuste vencido há "&amp;(TODAY()-$J38)&amp;" dias",IF($J38-TODAY()&lt;=30,"Reajustar em "&amp;($J38-TODAY())&amp;" dias","")))</f>
        <v/>
      </c>
      <c r="L38" s="6" t="n"/>
    </row>
    <row r="39">
      <c r="A39" s="6" t="n"/>
      <c r="B39" s="6" t="n"/>
      <c r="C39" s="6" t="n"/>
      <c r="D39" s="7" t="n"/>
      <c r="E39" s="7" t="n"/>
      <c r="F39" s="8" t="n"/>
      <c r="G39" s="6" t="n"/>
      <c r="H39" s="6" t="n"/>
      <c r="I39" s="7" t="n"/>
      <c r="J39" s="9">
        <f>IF($I39="","",EDATE($I39,12))</f>
        <v/>
      </c>
      <c r="K39" s="10">
        <f>IF($J39="","",IF($J39&lt;TODAY(),"Reajuste vencido há "&amp;(TODAY()-$J39)&amp;" dias",IF($J39-TODAY()&lt;=30,"Reajustar em "&amp;($J39-TODAY())&amp;" dias","")))</f>
        <v/>
      </c>
      <c r="L39" s="6" t="n"/>
    </row>
    <row r="40">
      <c r="A40" s="6" t="n"/>
      <c r="B40" s="6" t="n"/>
      <c r="C40" s="6" t="n"/>
      <c r="D40" s="7" t="n"/>
      <c r="E40" s="7" t="n"/>
      <c r="F40" s="8" t="n"/>
      <c r="G40" s="6" t="n"/>
      <c r="H40" s="6" t="n"/>
      <c r="I40" s="7" t="n"/>
      <c r="J40" s="9">
        <f>IF($I40="","",EDATE($I40,12))</f>
        <v/>
      </c>
      <c r="K40" s="10">
        <f>IF($J40="","",IF($J40&lt;TODAY(),"Reajuste vencido há "&amp;(TODAY()-$J40)&amp;" dias",IF($J40-TODAY()&lt;=30,"Reajustar em "&amp;($J40-TODAY())&amp;" dias","")))</f>
        <v/>
      </c>
      <c r="L40" s="6" t="n"/>
    </row>
    <row r="41">
      <c r="A41" s="6" t="n"/>
      <c r="B41" s="6" t="n"/>
      <c r="C41" s="6" t="n"/>
      <c r="D41" s="7" t="n"/>
      <c r="E41" s="7" t="n"/>
      <c r="F41" s="8" t="n"/>
      <c r="G41" s="6" t="n"/>
      <c r="H41" s="6" t="n"/>
      <c r="I41" s="7" t="n"/>
      <c r="J41" s="9">
        <f>IF($I41="","",EDATE($I41,12))</f>
        <v/>
      </c>
      <c r="K41" s="10">
        <f>IF($J41="","",IF($J41&lt;TODAY(),"Reajuste vencido há "&amp;(TODAY()-$J41)&amp;" dias",IF($J41-TODAY()&lt;=30,"Reajustar em "&amp;($J41-TODAY())&amp;" dias","")))</f>
        <v/>
      </c>
      <c r="L41" s="6" t="n"/>
    </row>
    <row r="42">
      <c r="A42" s="6" t="n"/>
      <c r="B42" s="6" t="n"/>
      <c r="C42" s="6" t="n"/>
      <c r="D42" s="7" t="n"/>
      <c r="E42" s="7" t="n"/>
      <c r="F42" s="8" t="n"/>
      <c r="G42" s="6" t="n"/>
      <c r="H42" s="6" t="n"/>
      <c r="I42" s="7" t="n"/>
      <c r="J42" s="9">
        <f>IF($I42="","",EDATE($I42,12))</f>
        <v/>
      </c>
      <c r="K42" s="10">
        <f>IF($J42="","",IF($J42&lt;TODAY(),"Reajuste vencido há "&amp;(TODAY()-$J42)&amp;" dias",IF($J42-TODAY()&lt;=30,"Reajustar em "&amp;($J42-TODAY())&amp;" dias","")))</f>
        <v/>
      </c>
      <c r="L42" s="6" t="n"/>
    </row>
    <row r="43">
      <c r="A43" s="6" t="n"/>
      <c r="B43" s="6" t="n"/>
      <c r="C43" s="6" t="n"/>
      <c r="D43" s="7" t="n"/>
      <c r="E43" s="7" t="n"/>
      <c r="F43" s="8" t="n"/>
      <c r="G43" s="6" t="n"/>
      <c r="H43" s="6" t="n"/>
      <c r="I43" s="7" t="n"/>
      <c r="J43" s="9">
        <f>IF($I43="","",EDATE($I43,12))</f>
        <v/>
      </c>
      <c r="K43" s="10">
        <f>IF($J43="","",IF($J43&lt;TODAY(),"Reajuste vencido há "&amp;(TODAY()-$J43)&amp;" dias",IF($J43-TODAY()&lt;=30,"Reajustar em "&amp;($J43-TODAY())&amp;" dias","")))</f>
        <v/>
      </c>
      <c r="L43" s="6" t="n"/>
    </row>
    <row r="44">
      <c r="A44" s="6" t="n"/>
      <c r="B44" s="6" t="n"/>
      <c r="C44" s="6" t="n"/>
      <c r="D44" s="7" t="n"/>
      <c r="E44" s="7" t="n"/>
      <c r="F44" s="8" t="n"/>
      <c r="G44" s="6" t="n"/>
      <c r="H44" s="6" t="n"/>
      <c r="I44" s="7" t="n"/>
      <c r="J44" s="9">
        <f>IF($I44="","",EDATE($I44,12))</f>
        <v/>
      </c>
      <c r="K44" s="10">
        <f>IF($J44="","",IF($J44&lt;TODAY(),"Reajuste vencido há "&amp;(TODAY()-$J44)&amp;" dias",IF($J44-TODAY()&lt;=30,"Reajustar em "&amp;($J44-TODAY())&amp;" dias","")))</f>
        <v/>
      </c>
      <c r="L44" s="6" t="n"/>
    </row>
    <row r="45">
      <c r="A45" s="6" t="n"/>
      <c r="B45" s="6" t="n"/>
      <c r="C45" s="6" t="n"/>
      <c r="D45" s="7" t="n"/>
      <c r="E45" s="7" t="n"/>
      <c r="F45" s="8" t="n"/>
      <c r="G45" s="6" t="n"/>
      <c r="H45" s="6" t="n"/>
      <c r="I45" s="7" t="n"/>
      <c r="J45" s="9">
        <f>IF($I45="","",EDATE($I45,12))</f>
        <v/>
      </c>
      <c r="K45" s="10">
        <f>IF($J45="","",IF($J45&lt;TODAY(),"Reajuste vencido há "&amp;(TODAY()-$J45)&amp;" dias",IF($J45-TODAY()&lt;=30,"Reajustar em "&amp;($J45-TODAY())&amp;" dias","")))</f>
        <v/>
      </c>
      <c r="L45" s="6" t="n"/>
    </row>
    <row r="46">
      <c r="A46" s="6" t="n"/>
      <c r="B46" s="6" t="n"/>
      <c r="C46" s="6" t="n"/>
      <c r="D46" s="7" t="n"/>
      <c r="E46" s="7" t="n"/>
      <c r="F46" s="8" t="n"/>
      <c r="G46" s="6" t="n"/>
      <c r="H46" s="6" t="n"/>
      <c r="I46" s="7" t="n"/>
      <c r="J46" s="9">
        <f>IF($I46="","",EDATE($I46,12))</f>
        <v/>
      </c>
      <c r="K46" s="10">
        <f>IF($J46="","",IF($J46&lt;TODAY(),"Reajuste vencido há "&amp;(TODAY()-$J46)&amp;" dias",IF($J46-TODAY()&lt;=30,"Reajustar em "&amp;($J46-TODAY())&amp;" dias","")))</f>
        <v/>
      </c>
      <c r="L46" s="6" t="n"/>
    </row>
    <row r="47">
      <c r="A47" s="6" t="n"/>
      <c r="B47" s="6" t="n"/>
      <c r="C47" s="6" t="n"/>
      <c r="D47" s="7" t="n"/>
      <c r="E47" s="7" t="n"/>
      <c r="F47" s="8" t="n"/>
      <c r="G47" s="6" t="n"/>
      <c r="H47" s="6" t="n"/>
      <c r="I47" s="7" t="n"/>
      <c r="J47" s="9">
        <f>IF($I47="","",EDATE($I47,12))</f>
        <v/>
      </c>
      <c r="K47" s="10">
        <f>IF($J47="","",IF($J47&lt;TODAY(),"Reajuste vencido há "&amp;(TODAY()-$J47)&amp;" dias",IF($J47-TODAY()&lt;=30,"Reajustar em "&amp;($J47-TODAY())&amp;" dias","")))</f>
        <v/>
      </c>
      <c r="L47" s="6" t="n"/>
    </row>
    <row r="48">
      <c r="A48" s="6" t="n"/>
      <c r="B48" s="6" t="n"/>
      <c r="C48" s="6" t="n"/>
      <c r="D48" s="7" t="n"/>
      <c r="E48" s="7" t="n"/>
      <c r="F48" s="8" t="n"/>
      <c r="G48" s="6" t="n"/>
      <c r="H48" s="6" t="n"/>
      <c r="I48" s="7" t="n"/>
      <c r="J48" s="9">
        <f>IF($I48="","",EDATE($I48,12))</f>
        <v/>
      </c>
      <c r="K48" s="10">
        <f>IF($J48="","",IF($J48&lt;TODAY(),"Reajuste vencido há "&amp;(TODAY()-$J48)&amp;" dias",IF($J48-TODAY()&lt;=30,"Reajustar em "&amp;($J48-TODAY())&amp;" dias","")))</f>
        <v/>
      </c>
      <c r="L48" s="6" t="n"/>
    </row>
    <row r="49">
      <c r="A49" s="6" t="n"/>
      <c r="B49" s="6" t="n"/>
      <c r="C49" s="6" t="n"/>
      <c r="D49" s="7" t="n"/>
      <c r="E49" s="7" t="n"/>
      <c r="F49" s="8" t="n"/>
      <c r="G49" s="6" t="n"/>
      <c r="H49" s="6" t="n"/>
      <c r="I49" s="7" t="n"/>
      <c r="J49" s="9">
        <f>IF($I49="","",EDATE($I49,12))</f>
        <v/>
      </c>
      <c r="K49" s="10">
        <f>IF($J49="","",IF($J49&lt;TODAY(),"Reajuste vencido há "&amp;(TODAY()-$J49)&amp;" dias",IF($J49-TODAY()&lt;=30,"Reajustar em "&amp;($J49-TODAY())&amp;" dias","")))</f>
        <v/>
      </c>
      <c r="L49" s="6" t="n"/>
    </row>
    <row r="50">
      <c r="A50" s="6" t="n"/>
      <c r="B50" s="6" t="n"/>
      <c r="C50" s="6" t="n"/>
      <c r="D50" s="7" t="n"/>
      <c r="E50" s="7" t="n"/>
      <c r="F50" s="8" t="n"/>
      <c r="G50" s="6" t="n"/>
      <c r="H50" s="6" t="n"/>
      <c r="I50" s="7" t="n"/>
      <c r="J50" s="9">
        <f>IF($I50="","",EDATE($I50,12))</f>
        <v/>
      </c>
      <c r="K50" s="10">
        <f>IF($J50="","",IF($J50&lt;TODAY(),"Reajuste vencido há "&amp;(TODAY()-$J50)&amp;" dias",IF($J50-TODAY()&lt;=30,"Reajustar em "&amp;($J50-TODAY())&amp;" dias","")))</f>
        <v/>
      </c>
      <c r="L50" s="6" t="n"/>
    </row>
    <row r="51">
      <c r="A51" s="6" t="n"/>
      <c r="B51" s="6" t="n"/>
      <c r="C51" s="6" t="n"/>
      <c r="D51" s="7" t="n"/>
      <c r="E51" s="7" t="n"/>
      <c r="F51" s="8" t="n"/>
      <c r="G51" s="6" t="n"/>
      <c r="H51" s="6" t="n"/>
      <c r="I51" s="7" t="n"/>
      <c r="J51" s="9">
        <f>IF($I51="","",EDATE($I51,12))</f>
        <v/>
      </c>
      <c r="K51" s="10">
        <f>IF($J51="","",IF($J51&lt;TODAY(),"Reajuste vencido há "&amp;(TODAY()-$J51)&amp;" dias",IF($J51-TODAY()&lt;=30,"Reajustar em "&amp;($J51-TODAY())&amp;" dias","")))</f>
        <v/>
      </c>
      <c r="L51" s="6" t="n"/>
    </row>
    <row r="52">
      <c r="A52" s="6" t="n"/>
      <c r="B52" s="6" t="n"/>
      <c r="C52" s="6" t="n"/>
      <c r="D52" s="7" t="n"/>
      <c r="E52" s="7" t="n"/>
      <c r="F52" s="8" t="n"/>
      <c r="G52" s="6" t="n"/>
      <c r="H52" s="6" t="n"/>
      <c r="I52" s="7" t="n"/>
      <c r="J52" s="9">
        <f>IF($I52="","",EDATE($I52,12))</f>
        <v/>
      </c>
      <c r="K52" s="10">
        <f>IF($J52="","",IF($J52&lt;TODAY(),"Reajuste vencido há "&amp;(TODAY()-$J52)&amp;" dias",IF($J52-TODAY()&lt;=30,"Reajustar em "&amp;($J52-TODAY())&amp;" dias","")))</f>
        <v/>
      </c>
      <c r="L52" s="6" t="n"/>
    </row>
    <row r="53">
      <c r="A53" s="6" t="n"/>
      <c r="B53" s="6" t="n"/>
      <c r="C53" s="6" t="n"/>
      <c r="D53" s="7" t="n"/>
      <c r="E53" s="7" t="n"/>
      <c r="F53" s="8" t="n"/>
      <c r="G53" s="6" t="n"/>
      <c r="H53" s="6" t="n"/>
      <c r="I53" s="7" t="n"/>
      <c r="J53" s="9">
        <f>IF($I53="","",EDATE($I53,12))</f>
        <v/>
      </c>
      <c r="K53" s="10">
        <f>IF($J53="","",IF($J53&lt;TODAY(),"Reajuste vencido há "&amp;(TODAY()-$J53)&amp;" dias",IF($J53-TODAY()&lt;=30,"Reajustar em "&amp;($J53-TODAY())&amp;" dias","")))</f>
        <v/>
      </c>
      <c r="L53" s="6" t="n"/>
    </row>
    <row r="54">
      <c r="A54" s="6" t="n"/>
      <c r="B54" s="6" t="n"/>
      <c r="C54" s="6" t="n"/>
      <c r="D54" s="7" t="n"/>
      <c r="E54" s="7" t="n"/>
      <c r="F54" s="8" t="n"/>
      <c r="G54" s="6" t="n"/>
      <c r="H54" s="6" t="n"/>
      <c r="I54" s="7" t="n"/>
      <c r="J54" s="9">
        <f>IF($I54="","",EDATE($I54,12))</f>
        <v/>
      </c>
      <c r="K54" s="10">
        <f>IF($J54="","",IF($J54&lt;TODAY(),"Reajuste vencido há "&amp;(TODAY()-$J54)&amp;" dias",IF($J54-TODAY()&lt;=30,"Reajustar em "&amp;($J54-TODAY())&amp;" dias","")))</f>
        <v/>
      </c>
      <c r="L54" s="6" t="n"/>
    </row>
    <row r="55">
      <c r="A55" s="6" t="n"/>
      <c r="B55" s="6" t="n"/>
      <c r="C55" s="6" t="n"/>
      <c r="D55" s="7" t="n"/>
      <c r="E55" s="7" t="n"/>
      <c r="F55" s="8" t="n"/>
      <c r="G55" s="6" t="n"/>
      <c r="H55" s="6" t="n"/>
      <c r="I55" s="7" t="n"/>
      <c r="J55" s="9">
        <f>IF($I55="","",EDATE($I55,12))</f>
        <v/>
      </c>
      <c r="K55" s="10">
        <f>IF($J55="","",IF($J55&lt;TODAY(),"Reajuste vencido há "&amp;(TODAY()-$J55)&amp;" dias",IF($J55-TODAY()&lt;=30,"Reajustar em "&amp;($J55-TODAY())&amp;" dias","")))</f>
        <v/>
      </c>
      <c r="L55" s="6" t="n"/>
    </row>
    <row r="56">
      <c r="A56" s="6" t="n"/>
      <c r="B56" s="6" t="n"/>
      <c r="C56" s="6" t="n"/>
      <c r="D56" s="7" t="n"/>
      <c r="E56" s="7" t="n"/>
      <c r="F56" s="8" t="n"/>
      <c r="G56" s="6" t="n"/>
      <c r="H56" s="6" t="n"/>
      <c r="I56" s="7" t="n"/>
      <c r="J56" s="9">
        <f>IF($I56="","",EDATE($I56,12))</f>
        <v/>
      </c>
      <c r="K56" s="10">
        <f>IF($J56="","",IF($J56&lt;TODAY(),"Reajuste vencido há "&amp;(TODAY()-$J56)&amp;" dias",IF($J56-TODAY()&lt;=30,"Reajustar em "&amp;($J56-TODAY())&amp;" dias","")))</f>
        <v/>
      </c>
      <c r="L56" s="6" t="n"/>
    </row>
    <row r="57">
      <c r="A57" s="6" t="n"/>
      <c r="B57" s="6" t="n"/>
      <c r="C57" s="6" t="n"/>
      <c r="D57" s="7" t="n"/>
      <c r="E57" s="7" t="n"/>
      <c r="F57" s="8" t="n"/>
      <c r="G57" s="6" t="n"/>
      <c r="H57" s="6" t="n"/>
      <c r="I57" s="7" t="n"/>
      <c r="J57" s="9">
        <f>IF($I57="","",EDATE($I57,12))</f>
        <v/>
      </c>
      <c r="K57" s="10">
        <f>IF($J57="","",IF($J57&lt;TODAY(),"Reajuste vencido há "&amp;(TODAY()-$J57)&amp;" dias",IF($J57-TODAY()&lt;=30,"Reajustar em "&amp;($J57-TODAY())&amp;" dias","")))</f>
        <v/>
      </c>
      <c r="L57" s="6" t="n"/>
    </row>
    <row r="58">
      <c r="A58" s="6" t="n"/>
      <c r="B58" s="6" t="n"/>
      <c r="C58" s="6" t="n"/>
      <c r="D58" s="7" t="n"/>
      <c r="E58" s="7" t="n"/>
      <c r="F58" s="8" t="n"/>
      <c r="G58" s="6" t="n"/>
      <c r="H58" s="6" t="n"/>
      <c r="I58" s="7" t="n"/>
      <c r="J58" s="9">
        <f>IF($I58="","",EDATE($I58,12))</f>
        <v/>
      </c>
      <c r="K58" s="10">
        <f>IF($J58="","",IF($J58&lt;TODAY(),"Reajuste vencido há "&amp;(TODAY()-$J58)&amp;" dias",IF($J58-TODAY()&lt;=30,"Reajustar em "&amp;($J58-TODAY())&amp;" dias","")))</f>
        <v/>
      </c>
      <c r="L58" s="6" t="n"/>
    </row>
    <row r="59">
      <c r="A59" s="6" t="n"/>
      <c r="B59" s="6" t="n"/>
      <c r="C59" s="6" t="n"/>
      <c r="D59" s="7" t="n"/>
      <c r="E59" s="7" t="n"/>
      <c r="F59" s="8" t="n"/>
      <c r="G59" s="6" t="n"/>
      <c r="H59" s="6" t="n"/>
      <c r="I59" s="7" t="n"/>
      <c r="J59" s="9">
        <f>IF($I59="","",EDATE($I59,12))</f>
        <v/>
      </c>
      <c r="K59" s="10">
        <f>IF($J59="","",IF($J59&lt;TODAY(),"Reajuste vencido há "&amp;(TODAY()-$J59)&amp;" dias",IF($J59-TODAY()&lt;=30,"Reajustar em "&amp;($J59-TODAY())&amp;" dias","")))</f>
        <v/>
      </c>
      <c r="L59" s="6" t="n"/>
    </row>
    <row r="60">
      <c r="A60" s="6" t="n"/>
      <c r="B60" s="6" t="n"/>
      <c r="C60" s="6" t="n"/>
      <c r="D60" s="7" t="n"/>
      <c r="E60" s="7" t="n"/>
      <c r="F60" s="8" t="n"/>
      <c r="G60" s="6" t="n"/>
      <c r="H60" s="6" t="n"/>
      <c r="I60" s="7" t="n"/>
      <c r="J60" s="9">
        <f>IF($I60="","",EDATE($I60,12))</f>
        <v/>
      </c>
      <c r="K60" s="10">
        <f>IF($J60="","",IF($J60&lt;TODAY(),"Reajuste vencido há "&amp;(TODAY()-$J60)&amp;" dias",IF($J60-TODAY()&lt;=30,"Reajustar em "&amp;($J60-TODAY())&amp;" dias","")))</f>
        <v/>
      </c>
      <c r="L60" s="6" t="n"/>
    </row>
    <row r="61">
      <c r="A61" s="6" t="n"/>
      <c r="B61" s="6" t="n"/>
      <c r="C61" s="6" t="n"/>
      <c r="D61" s="7" t="n"/>
      <c r="E61" s="7" t="n"/>
      <c r="F61" s="8" t="n"/>
      <c r="G61" s="6" t="n"/>
      <c r="H61" s="6" t="n"/>
      <c r="I61" s="7" t="n"/>
      <c r="J61" s="9">
        <f>IF($I61="","",EDATE($I61,12))</f>
        <v/>
      </c>
      <c r="K61" s="10">
        <f>IF($J61="","",IF($J61&lt;TODAY(),"Reajuste vencido há "&amp;(TODAY()-$J61)&amp;" dias",IF($J61-TODAY()&lt;=30,"Reajustar em "&amp;($J61-TODAY())&amp;" dias","")))</f>
        <v/>
      </c>
      <c r="L61" s="6" t="n"/>
    </row>
    <row r="62">
      <c r="A62" s="6" t="n"/>
      <c r="B62" s="6" t="n"/>
      <c r="C62" s="6" t="n"/>
      <c r="D62" s="7" t="n"/>
      <c r="E62" s="7" t="n"/>
      <c r="F62" s="8" t="n"/>
      <c r="G62" s="6" t="n"/>
      <c r="H62" s="6" t="n"/>
      <c r="I62" s="7" t="n"/>
      <c r="J62" s="9">
        <f>IF($I62="","",EDATE($I62,12))</f>
        <v/>
      </c>
      <c r="K62" s="10">
        <f>IF($J62="","",IF($J62&lt;TODAY(),"Reajuste vencido há "&amp;(TODAY()-$J62)&amp;" dias",IF($J62-TODAY()&lt;=30,"Reajustar em "&amp;($J62-TODAY())&amp;" dias","")))</f>
        <v/>
      </c>
      <c r="L62" s="6" t="n"/>
    </row>
    <row r="63">
      <c r="A63" s="6" t="n"/>
      <c r="B63" s="6" t="n"/>
      <c r="C63" s="6" t="n"/>
      <c r="D63" s="7" t="n"/>
      <c r="E63" s="7" t="n"/>
      <c r="F63" s="8" t="n"/>
      <c r="G63" s="6" t="n"/>
      <c r="H63" s="6" t="n"/>
      <c r="I63" s="7" t="n"/>
      <c r="J63" s="9">
        <f>IF($I63="","",EDATE($I63,12))</f>
        <v/>
      </c>
      <c r="K63" s="10">
        <f>IF($J63="","",IF($J63&lt;TODAY(),"Reajuste vencido há "&amp;(TODAY()-$J63)&amp;" dias",IF($J63-TODAY()&lt;=30,"Reajustar em "&amp;($J63-TODAY())&amp;" dias","")))</f>
        <v/>
      </c>
      <c r="L63" s="6" t="n"/>
    </row>
    <row r="64">
      <c r="A64" s="6" t="n"/>
      <c r="B64" s="6" t="n"/>
      <c r="C64" s="6" t="n"/>
      <c r="D64" s="7" t="n"/>
      <c r="E64" s="7" t="n"/>
      <c r="F64" s="8" t="n"/>
      <c r="G64" s="6" t="n"/>
      <c r="H64" s="6" t="n"/>
      <c r="I64" s="7" t="n"/>
      <c r="J64" s="9">
        <f>IF($I64="","",EDATE($I64,12))</f>
        <v/>
      </c>
      <c r="K64" s="10">
        <f>IF($J64="","",IF($J64&lt;TODAY(),"Reajuste vencido há "&amp;(TODAY()-$J64)&amp;" dias",IF($J64-TODAY()&lt;=30,"Reajustar em "&amp;($J64-TODAY())&amp;" dias","")))</f>
        <v/>
      </c>
      <c r="L64" s="6" t="n"/>
    </row>
    <row r="65">
      <c r="A65" s="6" t="n"/>
      <c r="B65" s="6" t="n"/>
      <c r="C65" s="6" t="n"/>
      <c r="D65" s="7" t="n"/>
      <c r="E65" s="7" t="n"/>
      <c r="F65" s="8" t="n"/>
      <c r="G65" s="6" t="n"/>
      <c r="H65" s="6" t="n"/>
      <c r="I65" s="7" t="n"/>
      <c r="J65" s="9">
        <f>IF($I65="","",EDATE($I65,12))</f>
        <v/>
      </c>
      <c r="K65" s="10">
        <f>IF($J65="","",IF($J65&lt;TODAY(),"Reajuste vencido há "&amp;(TODAY()-$J65)&amp;" dias",IF($J65-TODAY()&lt;=30,"Reajustar em "&amp;($J65-TODAY())&amp;" dias","")))</f>
        <v/>
      </c>
      <c r="L65" s="6" t="n"/>
    </row>
    <row r="66">
      <c r="A66" s="6" t="n"/>
      <c r="B66" s="6" t="n"/>
      <c r="C66" s="6" t="n"/>
      <c r="D66" s="7" t="n"/>
      <c r="E66" s="7" t="n"/>
      <c r="F66" s="8" t="n"/>
      <c r="G66" s="6" t="n"/>
      <c r="H66" s="6" t="n"/>
      <c r="I66" s="7" t="n"/>
      <c r="J66" s="9">
        <f>IF($I66="","",EDATE($I66,12))</f>
        <v/>
      </c>
      <c r="K66" s="10">
        <f>IF($J66="","",IF($J66&lt;TODAY(),"Reajuste vencido há "&amp;(TODAY()-$J66)&amp;" dias",IF($J66-TODAY()&lt;=30,"Reajustar em "&amp;($J66-TODAY())&amp;" dias","")))</f>
        <v/>
      </c>
      <c r="L66" s="6" t="n"/>
    </row>
    <row r="67">
      <c r="A67" s="6" t="n"/>
      <c r="B67" s="6" t="n"/>
      <c r="C67" s="6" t="n"/>
      <c r="D67" s="7" t="n"/>
      <c r="E67" s="7" t="n"/>
      <c r="F67" s="8" t="n"/>
      <c r="G67" s="6" t="n"/>
      <c r="H67" s="6" t="n"/>
      <c r="I67" s="7" t="n"/>
      <c r="J67" s="9">
        <f>IF($I67="","",EDATE($I67,12))</f>
        <v/>
      </c>
      <c r="K67" s="10">
        <f>IF($J67="","",IF($J67&lt;TODAY(),"Reajuste vencido há "&amp;(TODAY()-$J67)&amp;" dias",IF($J67-TODAY()&lt;=30,"Reajustar em "&amp;($J67-TODAY())&amp;" dias","")))</f>
        <v/>
      </c>
      <c r="L67" s="6" t="n"/>
    </row>
    <row r="68">
      <c r="A68" s="6" t="n"/>
      <c r="B68" s="6" t="n"/>
      <c r="C68" s="6" t="n"/>
      <c r="D68" s="7" t="n"/>
      <c r="E68" s="7" t="n"/>
      <c r="F68" s="8" t="n"/>
      <c r="G68" s="6" t="n"/>
      <c r="H68" s="6" t="n"/>
      <c r="I68" s="7" t="n"/>
      <c r="J68" s="9">
        <f>IF($I68="","",EDATE($I68,12))</f>
        <v/>
      </c>
      <c r="K68" s="10">
        <f>IF($J68="","",IF($J68&lt;TODAY(),"Reajuste vencido há "&amp;(TODAY()-$J68)&amp;" dias",IF($J68-TODAY()&lt;=30,"Reajustar em "&amp;($J68-TODAY())&amp;" dias","")))</f>
        <v/>
      </c>
      <c r="L68" s="6" t="n"/>
    </row>
    <row r="69">
      <c r="A69" s="6" t="n"/>
      <c r="B69" s="6" t="n"/>
      <c r="C69" s="6" t="n"/>
      <c r="D69" s="7" t="n"/>
      <c r="E69" s="7" t="n"/>
      <c r="F69" s="8" t="n"/>
      <c r="G69" s="6" t="n"/>
      <c r="H69" s="6" t="n"/>
      <c r="I69" s="7" t="n"/>
      <c r="J69" s="9">
        <f>IF($I69="","",EDATE($I69,12))</f>
        <v/>
      </c>
      <c r="K69" s="10">
        <f>IF($J69="","",IF($J69&lt;TODAY(),"Reajuste vencido há "&amp;(TODAY()-$J69)&amp;" dias",IF($J69-TODAY()&lt;=30,"Reajustar em "&amp;($J69-TODAY())&amp;" dias","")))</f>
        <v/>
      </c>
      <c r="L69" s="6" t="n"/>
    </row>
    <row r="70">
      <c r="A70" s="6" t="n"/>
      <c r="B70" s="6" t="n"/>
      <c r="C70" s="6" t="n"/>
      <c r="D70" s="7" t="n"/>
      <c r="E70" s="7" t="n"/>
      <c r="F70" s="8" t="n"/>
      <c r="G70" s="6" t="n"/>
      <c r="H70" s="6" t="n"/>
      <c r="I70" s="7" t="n"/>
      <c r="J70" s="9">
        <f>IF($I70="","",EDATE($I70,12))</f>
        <v/>
      </c>
      <c r="K70" s="10">
        <f>IF($J70="","",IF($J70&lt;TODAY(),"Reajuste vencido há "&amp;(TODAY()-$J70)&amp;" dias",IF($J70-TODAY()&lt;=30,"Reajustar em "&amp;($J70-TODAY())&amp;" dias","")))</f>
        <v/>
      </c>
      <c r="L70" s="6" t="n"/>
    </row>
    <row r="71">
      <c r="A71" s="6" t="n"/>
      <c r="B71" s="6" t="n"/>
      <c r="C71" s="6" t="n"/>
      <c r="D71" s="7" t="n"/>
      <c r="E71" s="7" t="n"/>
      <c r="F71" s="8" t="n"/>
      <c r="G71" s="6" t="n"/>
      <c r="H71" s="6" t="n"/>
      <c r="I71" s="7" t="n"/>
      <c r="J71" s="9">
        <f>IF($I71="","",EDATE($I71,12))</f>
        <v/>
      </c>
      <c r="K71" s="10">
        <f>IF($J71="","",IF($J71&lt;TODAY(),"Reajuste vencido há "&amp;(TODAY()-$J71)&amp;" dias",IF($J71-TODAY()&lt;=30,"Reajustar em "&amp;($J71-TODAY())&amp;" dias","")))</f>
        <v/>
      </c>
      <c r="L71" s="6" t="n"/>
    </row>
    <row r="72">
      <c r="A72" s="6" t="n"/>
      <c r="B72" s="6" t="n"/>
      <c r="C72" s="6" t="n"/>
      <c r="D72" s="7" t="n"/>
      <c r="E72" s="7" t="n"/>
      <c r="F72" s="8" t="n"/>
      <c r="G72" s="6" t="n"/>
      <c r="H72" s="6" t="n"/>
      <c r="I72" s="7" t="n"/>
      <c r="J72" s="9">
        <f>IF($I72="","",EDATE($I72,12))</f>
        <v/>
      </c>
      <c r="K72" s="10">
        <f>IF($J72="","",IF($J72&lt;TODAY(),"Reajuste vencido há "&amp;(TODAY()-$J72)&amp;" dias",IF($J72-TODAY()&lt;=30,"Reajustar em "&amp;($J72-TODAY())&amp;" dias","")))</f>
        <v/>
      </c>
      <c r="L72" s="6" t="n"/>
    </row>
    <row r="73">
      <c r="A73" s="6" t="n"/>
      <c r="B73" s="6" t="n"/>
      <c r="C73" s="6" t="n"/>
      <c r="D73" s="7" t="n"/>
      <c r="E73" s="7" t="n"/>
      <c r="F73" s="8" t="n"/>
      <c r="G73" s="6" t="n"/>
      <c r="H73" s="6" t="n"/>
      <c r="I73" s="7" t="n"/>
      <c r="J73" s="9">
        <f>IF($I73="","",EDATE($I73,12))</f>
        <v/>
      </c>
      <c r="K73" s="10">
        <f>IF($J73="","",IF($J73&lt;TODAY(),"Reajuste vencido há "&amp;(TODAY()-$J73)&amp;" dias",IF($J73-TODAY()&lt;=30,"Reajustar em "&amp;($J73-TODAY())&amp;" dias","")))</f>
        <v/>
      </c>
      <c r="L73" s="6" t="n"/>
    </row>
    <row r="74">
      <c r="A74" s="6" t="n"/>
      <c r="B74" s="6" t="n"/>
      <c r="C74" s="6" t="n"/>
      <c r="D74" s="7" t="n"/>
      <c r="E74" s="7" t="n"/>
      <c r="F74" s="8" t="n"/>
      <c r="G74" s="6" t="n"/>
      <c r="H74" s="6" t="n"/>
      <c r="I74" s="7" t="n"/>
      <c r="J74" s="9">
        <f>IF($I74="","",EDATE($I74,12))</f>
        <v/>
      </c>
      <c r="K74" s="10">
        <f>IF($J74="","",IF($J74&lt;TODAY(),"Reajuste vencido há "&amp;(TODAY()-$J74)&amp;" dias",IF($J74-TODAY()&lt;=30,"Reajustar em "&amp;($J74-TODAY())&amp;" dias","")))</f>
        <v/>
      </c>
      <c r="L74" s="6" t="n"/>
    </row>
    <row r="75">
      <c r="A75" s="6" t="n"/>
      <c r="B75" s="6" t="n"/>
      <c r="C75" s="6" t="n"/>
      <c r="D75" s="7" t="n"/>
      <c r="E75" s="7" t="n"/>
      <c r="F75" s="8" t="n"/>
      <c r="G75" s="6" t="n"/>
      <c r="H75" s="6" t="n"/>
      <c r="I75" s="7" t="n"/>
      <c r="J75" s="9">
        <f>IF($I75="","",EDATE($I75,12))</f>
        <v/>
      </c>
      <c r="K75" s="10">
        <f>IF($J75="","",IF($J75&lt;TODAY(),"Reajuste vencido há "&amp;(TODAY()-$J75)&amp;" dias",IF($J75-TODAY()&lt;=30,"Reajustar em "&amp;($J75-TODAY())&amp;" dias","")))</f>
        <v/>
      </c>
      <c r="L75" s="6" t="n"/>
    </row>
    <row r="76">
      <c r="A76" s="6" t="n"/>
      <c r="B76" s="6" t="n"/>
      <c r="C76" s="6" t="n"/>
      <c r="D76" s="7" t="n"/>
      <c r="E76" s="7" t="n"/>
      <c r="F76" s="8" t="n"/>
      <c r="G76" s="6" t="n"/>
      <c r="H76" s="6" t="n"/>
      <c r="I76" s="7" t="n"/>
      <c r="J76" s="9">
        <f>IF($I76="","",EDATE($I76,12))</f>
        <v/>
      </c>
      <c r="K76" s="10">
        <f>IF($J76="","",IF($J76&lt;TODAY(),"Reajuste vencido há "&amp;(TODAY()-$J76)&amp;" dias",IF($J76-TODAY()&lt;=30,"Reajustar em "&amp;($J76-TODAY())&amp;" dias","")))</f>
        <v/>
      </c>
      <c r="L76" s="6" t="n"/>
    </row>
    <row r="77">
      <c r="A77" s="6" t="n"/>
      <c r="B77" s="6" t="n"/>
      <c r="C77" s="6" t="n"/>
      <c r="D77" s="7" t="n"/>
      <c r="E77" s="7" t="n"/>
      <c r="F77" s="8" t="n"/>
      <c r="G77" s="6" t="n"/>
      <c r="H77" s="6" t="n"/>
      <c r="I77" s="7" t="n"/>
      <c r="J77" s="9">
        <f>IF($I77="","",EDATE($I77,12))</f>
        <v/>
      </c>
      <c r="K77" s="10">
        <f>IF($J77="","",IF($J77&lt;TODAY(),"Reajuste vencido há "&amp;(TODAY()-$J77)&amp;" dias",IF($J77-TODAY()&lt;=30,"Reajustar em "&amp;($J77-TODAY())&amp;" dias","")))</f>
        <v/>
      </c>
      <c r="L77" s="6" t="n"/>
    </row>
    <row r="78">
      <c r="A78" s="6" t="n"/>
      <c r="B78" s="6" t="n"/>
      <c r="C78" s="6" t="n"/>
      <c r="D78" s="7" t="n"/>
      <c r="E78" s="7" t="n"/>
      <c r="F78" s="8" t="n"/>
      <c r="G78" s="6" t="n"/>
      <c r="H78" s="6" t="n"/>
      <c r="I78" s="7" t="n"/>
      <c r="J78" s="9">
        <f>IF($I78="","",EDATE($I78,12))</f>
        <v/>
      </c>
      <c r="K78" s="10">
        <f>IF($J78="","",IF($J78&lt;TODAY(),"Reajuste vencido há "&amp;(TODAY()-$J78)&amp;" dias",IF($J78-TODAY()&lt;=30,"Reajustar em "&amp;($J78-TODAY())&amp;" dias","")))</f>
        <v/>
      </c>
      <c r="L78" s="6" t="n"/>
    </row>
    <row r="79">
      <c r="A79" s="6" t="n"/>
      <c r="B79" s="6" t="n"/>
      <c r="C79" s="6" t="n"/>
      <c r="D79" s="7" t="n"/>
      <c r="E79" s="7" t="n"/>
      <c r="F79" s="8" t="n"/>
      <c r="G79" s="6" t="n"/>
      <c r="H79" s="6" t="n"/>
      <c r="I79" s="7" t="n"/>
      <c r="J79" s="9">
        <f>IF($I79="","",EDATE($I79,12))</f>
        <v/>
      </c>
      <c r="K79" s="10">
        <f>IF($J79="","",IF($J79&lt;TODAY(),"Reajuste vencido há "&amp;(TODAY()-$J79)&amp;" dias",IF($J79-TODAY()&lt;=30,"Reajustar em "&amp;($J79-TODAY())&amp;" dias","")))</f>
        <v/>
      </c>
      <c r="L79" s="6" t="n"/>
    </row>
    <row r="80">
      <c r="A80" s="6" t="n"/>
      <c r="B80" s="6" t="n"/>
      <c r="C80" s="6" t="n"/>
      <c r="D80" s="7" t="n"/>
      <c r="E80" s="7" t="n"/>
      <c r="F80" s="8" t="n"/>
      <c r="G80" s="6" t="n"/>
      <c r="H80" s="6" t="n"/>
      <c r="I80" s="7" t="n"/>
      <c r="J80" s="9">
        <f>IF($I80="","",EDATE($I80,12))</f>
        <v/>
      </c>
      <c r="K80" s="10">
        <f>IF($J80="","",IF($J80&lt;TODAY(),"Reajuste vencido há "&amp;(TODAY()-$J80)&amp;" dias",IF($J80-TODAY()&lt;=30,"Reajustar em "&amp;($J80-TODAY())&amp;" dias","")))</f>
        <v/>
      </c>
      <c r="L80" s="6" t="n"/>
    </row>
    <row r="81">
      <c r="A81" s="6" t="n"/>
      <c r="B81" s="6" t="n"/>
      <c r="C81" s="6" t="n"/>
      <c r="D81" s="7" t="n"/>
      <c r="E81" s="7" t="n"/>
      <c r="F81" s="8" t="n"/>
      <c r="G81" s="6" t="n"/>
      <c r="H81" s="6" t="n"/>
      <c r="I81" s="7" t="n"/>
      <c r="J81" s="9">
        <f>IF($I81="","",EDATE($I81,12))</f>
        <v/>
      </c>
      <c r="K81" s="10">
        <f>IF($J81="","",IF($J81&lt;TODAY(),"Reajuste vencido há "&amp;(TODAY()-$J81)&amp;" dias",IF($J81-TODAY()&lt;=30,"Reajustar em "&amp;($J81-TODAY())&amp;" dias","")))</f>
        <v/>
      </c>
      <c r="L81" s="6" t="n"/>
    </row>
    <row r="82">
      <c r="A82" s="6" t="n"/>
      <c r="B82" s="6" t="n"/>
      <c r="C82" s="6" t="n"/>
      <c r="D82" s="7" t="n"/>
      <c r="E82" s="7" t="n"/>
      <c r="F82" s="8" t="n"/>
      <c r="G82" s="6" t="n"/>
      <c r="H82" s="6" t="n"/>
      <c r="I82" s="7" t="n"/>
      <c r="J82" s="9">
        <f>IF($I82="","",EDATE($I82,12))</f>
        <v/>
      </c>
      <c r="K82" s="10">
        <f>IF($J82="","",IF($J82&lt;TODAY(),"Reajuste vencido há "&amp;(TODAY()-$J82)&amp;" dias",IF($J82-TODAY()&lt;=30,"Reajustar em "&amp;($J82-TODAY())&amp;" dias","")))</f>
        <v/>
      </c>
      <c r="L82" s="6" t="n"/>
    </row>
    <row r="83">
      <c r="A83" s="6" t="n"/>
      <c r="B83" s="6" t="n"/>
      <c r="C83" s="6" t="n"/>
      <c r="D83" s="7" t="n"/>
      <c r="E83" s="7" t="n"/>
      <c r="F83" s="8" t="n"/>
      <c r="G83" s="6" t="n"/>
      <c r="H83" s="6" t="n"/>
      <c r="I83" s="7" t="n"/>
      <c r="J83" s="9">
        <f>IF($I83="","",EDATE($I83,12))</f>
        <v/>
      </c>
      <c r="K83" s="10">
        <f>IF($J83="","",IF($J83&lt;TODAY(),"Reajuste vencido há "&amp;(TODAY()-$J83)&amp;" dias",IF($J83-TODAY()&lt;=30,"Reajustar em "&amp;($J83-TODAY())&amp;" dias","")))</f>
        <v/>
      </c>
      <c r="L83" s="6" t="n"/>
    </row>
    <row r="84">
      <c r="A84" s="6" t="n"/>
      <c r="B84" s="6" t="n"/>
      <c r="C84" s="6" t="n"/>
      <c r="D84" s="7" t="n"/>
      <c r="E84" s="7" t="n"/>
      <c r="F84" s="8" t="n"/>
      <c r="G84" s="6" t="n"/>
      <c r="H84" s="6" t="n"/>
      <c r="I84" s="7" t="n"/>
      <c r="J84" s="9">
        <f>IF($I84="","",EDATE($I84,12))</f>
        <v/>
      </c>
      <c r="K84" s="10">
        <f>IF($J84="","",IF($J84&lt;TODAY(),"Reajuste vencido há "&amp;(TODAY()-$J84)&amp;" dias",IF($J84-TODAY()&lt;=30,"Reajustar em "&amp;($J84-TODAY())&amp;" dias","")))</f>
        <v/>
      </c>
      <c r="L84" s="6" t="n"/>
    </row>
    <row r="85">
      <c r="A85" s="6" t="n"/>
      <c r="B85" s="6" t="n"/>
      <c r="C85" s="6" t="n"/>
      <c r="D85" s="7" t="n"/>
      <c r="E85" s="7" t="n"/>
      <c r="F85" s="8" t="n"/>
      <c r="G85" s="6" t="n"/>
      <c r="H85" s="6" t="n"/>
      <c r="I85" s="7" t="n"/>
      <c r="J85" s="9">
        <f>IF($I85="","",EDATE($I85,12))</f>
        <v/>
      </c>
      <c r="K85" s="10">
        <f>IF($J85="","",IF($J85&lt;TODAY(),"Reajuste vencido há "&amp;(TODAY()-$J85)&amp;" dias",IF($J85-TODAY()&lt;=30,"Reajustar em "&amp;($J85-TODAY())&amp;" dias","")))</f>
        <v/>
      </c>
      <c r="L85" s="6" t="n"/>
    </row>
    <row r="86">
      <c r="A86" s="6" t="n"/>
      <c r="B86" s="6" t="n"/>
      <c r="C86" s="6" t="n"/>
      <c r="D86" s="7" t="n"/>
      <c r="E86" s="7" t="n"/>
      <c r="F86" s="8" t="n"/>
      <c r="G86" s="6" t="n"/>
      <c r="H86" s="6" t="n"/>
      <c r="I86" s="7" t="n"/>
      <c r="J86" s="9">
        <f>IF($I86="","",EDATE($I86,12))</f>
        <v/>
      </c>
      <c r="K86" s="10">
        <f>IF($J86="","",IF($J86&lt;TODAY(),"Reajuste vencido há "&amp;(TODAY()-$J86)&amp;" dias",IF($J86-TODAY()&lt;=30,"Reajustar em "&amp;($J86-TODAY())&amp;" dias","")))</f>
        <v/>
      </c>
      <c r="L86" s="6" t="n"/>
    </row>
    <row r="87">
      <c r="A87" s="6" t="n"/>
      <c r="B87" s="6" t="n"/>
      <c r="C87" s="6" t="n"/>
      <c r="D87" s="7" t="n"/>
      <c r="E87" s="7" t="n"/>
      <c r="F87" s="8" t="n"/>
      <c r="G87" s="6" t="n"/>
      <c r="H87" s="6" t="n"/>
      <c r="I87" s="7" t="n"/>
      <c r="J87" s="9">
        <f>IF($I87="","",EDATE($I87,12))</f>
        <v/>
      </c>
      <c r="K87" s="10">
        <f>IF($J87="","",IF($J87&lt;TODAY(),"Reajuste vencido há "&amp;(TODAY()-$J87)&amp;" dias",IF($J87-TODAY()&lt;=30,"Reajustar em "&amp;($J87-TODAY())&amp;" dias","")))</f>
        <v/>
      </c>
      <c r="L87" s="6" t="n"/>
    </row>
    <row r="88">
      <c r="A88" s="6" t="n"/>
      <c r="B88" s="6" t="n"/>
      <c r="C88" s="6" t="n"/>
      <c r="D88" s="7" t="n"/>
      <c r="E88" s="7" t="n"/>
      <c r="F88" s="8" t="n"/>
      <c r="G88" s="6" t="n"/>
      <c r="H88" s="6" t="n"/>
      <c r="I88" s="7" t="n"/>
      <c r="J88" s="9">
        <f>IF($I88="","",EDATE($I88,12))</f>
        <v/>
      </c>
      <c r="K88" s="10">
        <f>IF($J88="","",IF($J88&lt;TODAY(),"Reajuste vencido há "&amp;(TODAY()-$J88)&amp;" dias",IF($J88-TODAY()&lt;=30,"Reajustar em "&amp;($J88-TODAY())&amp;" dias","")))</f>
        <v/>
      </c>
      <c r="L88" s="6" t="n"/>
    </row>
    <row r="89">
      <c r="A89" s="6" t="n"/>
      <c r="B89" s="6" t="n"/>
      <c r="C89" s="6" t="n"/>
      <c r="D89" s="7" t="n"/>
      <c r="E89" s="7" t="n"/>
      <c r="F89" s="8" t="n"/>
      <c r="G89" s="6" t="n"/>
      <c r="H89" s="6" t="n"/>
      <c r="I89" s="7" t="n"/>
      <c r="J89" s="9">
        <f>IF($I89="","",EDATE($I89,12))</f>
        <v/>
      </c>
      <c r="K89" s="10">
        <f>IF($J89="","",IF($J89&lt;TODAY(),"Reajuste vencido há "&amp;(TODAY()-$J89)&amp;" dias",IF($J89-TODAY()&lt;=30,"Reajustar em "&amp;($J89-TODAY())&amp;" dias","")))</f>
        <v/>
      </c>
      <c r="L89" s="6" t="n"/>
    </row>
    <row r="90">
      <c r="A90" s="6" t="n"/>
      <c r="B90" s="6" t="n"/>
      <c r="C90" s="6" t="n"/>
      <c r="D90" s="7" t="n"/>
      <c r="E90" s="7" t="n"/>
      <c r="F90" s="8" t="n"/>
      <c r="G90" s="6" t="n"/>
      <c r="H90" s="6" t="n"/>
      <c r="I90" s="7" t="n"/>
      <c r="J90" s="9">
        <f>IF($I90="","",EDATE($I90,12))</f>
        <v/>
      </c>
      <c r="K90" s="10">
        <f>IF($J90="","",IF($J90&lt;TODAY(),"Reajuste vencido há "&amp;(TODAY()-$J90)&amp;" dias",IF($J90-TODAY()&lt;=30,"Reajustar em "&amp;($J90-TODAY())&amp;" dias","")))</f>
        <v/>
      </c>
      <c r="L90" s="6" t="n"/>
    </row>
    <row r="91">
      <c r="A91" s="6" t="n"/>
      <c r="B91" s="6" t="n"/>
      <c r="C91" s="6" t="n"/>
      <c r="D91" s="7" t="n"/>
      <c r="E91" s="7" t="n"/>
      <c r="F91" s="8" t="n"/>
      <c r="G91" s="6" t="n"/>
      <c r="H91" s="6" t="n"/>
      <c r="I91" s="7" t="n"/>
      <c r="J91" s="9">
        <f>IF($I91="","",EDATE($I91,12))</f>
        <v/>
      </c>
      <c r="K91" s="10">
        <f>IF($J91="","",IF($J91&lt;TODAY(),"Reajuste vencido há "&amp;(TODAY()-$J91)&amp;" dias",IF($J91-TODAY()&lt;=30,"Reajustar em "&amp;($J91-TODAY())&amp;" dias","")))</f>
        <v/>
      </c>
      <c r="L91" s="6" t="n"/>
    </row>
    <row r="92">
      <c r="A92" s="6" t="n"/>
      <c r="B92" s="6" t="n"/>
      <c r="C92" s="6" t="n"/>
      <c r="D92" s="7" t="n"/>
      <c r="E92" s="7" t="n"/>
      <c r="F92" s="8" t="n"/>
      <c r="G92" s="6" t="n"/>
      <c r="H92" s="6" t="n"/>
      <c r="I92" s="7" t="n"/>
      <c r="J92" s="9">
        <f>IF($I92="","",EDATE($I92,12))</f>
        <v/>
      </c>
      <c r="K92" s="10">
        <f>IF($J92="","",IF($J92&lt;TODAY(),"Reajuste vencido há "&amp;(TODAY()-$J92)&amp;" dias",IF($J92-TODAY()&lt;=30,"Reajustar em "&amp;($J92-TODAY())&amp;" dias","")))</f>
        <v/>
      </c>
      <c r="L92" s="6" t="n"/>
    </row>
    <row r="93">
      <c r="A93" s="6" t="n"/>
      <c r="B93" s="6" t="n"/>
      <c r="C93" s="6" t="n"/>
      <c r="D93" s="7" t="n"/>
      <c r="E93" s="7" t="n"/>
      <c r="F93" s="8" t="n"/>
      <c r="G93" s="6" t="n"/>
      <c r="H93" s="6" t="n"/>
      <c r="I93" s="7" t="n"/>
      <c r="J93" s="9">
        <f>IF($I93="","",EDATE($I93,12))</f>
        <v/>
      </c>
      <c r="K93" s="10">
        <f>IF($J93="","",IF($J93&lt;TODAY(),"Reajuste vencido há "&amp;(TODAY()-$J93)&amp;" dias",IF($J93-TODAY()&lt;=30,"Reajustar em "&amp;($J93-TODAY())&amp;" dias","")))</f>
        <v/>
      </c>
      <c r="L93" s="6" t="n"/>
    </row>
    <row r="94">
      <c r="A94" s="6" t="n"/>
      <c r="B94" s="6" t="n"/>
      <c r="C94" s="6" t="n"/>
      <c r="D94" s="7" t="n"/>
      <c r="E94" s="7" t="n"/>
      <c r="F94" s="8" t="n"/>
      <c r="G94" s="6" t="n"/>
      <c r="H94" s="6" t="n"/>
      <c r="I94" s="7" t="n"/>
      <c r="J94" s="9">
        <f>IF($I94="","",EDATE($I94,12))</f>
        <v/>
      </c>
      <c r="K94" s="10">
        <f>IF($J94="","",IF($J94&lt;TODAY(),"Reajuste vencido há "&amp;(TODAY()-$J94)&amp;" dias",IF($J94-TODAY()&lt;=30,"Reajustar em "&amp;($J94-TODAY())&amp;" dias","")))</f>
        <v/>
      </c>
      <c r="L94" s="6" t="n"/>
    </row>
    <row r="95">
      <c r="A95" s="6" t="n"/>
      <c r="B95" s="6" t="n"/>
      <c r="C95" s="6" t="n"/>
      <c r="D95" s="7" t="n"/>
      <c r="E95" s="7" t="n"/>
      <c r="F95" s="8" t="n"/>
      <c r="G95" s="6" t="n"/>
      <c r="H95" s="6" t="n"/>
      <c r="I95" s="7" t="n"/>
      <c r="J95" s="9">
        <f>IF($I95="","",EDATE($I95,12))</f>
        <v/>
      </c>
      <c r="K95" s="10">
        <f>IF($J95="","",IF($J95&lt;TODAY(),"Reajuste vencido há "&amp;(TODAY()-$J95)&amp;" dias",IF($J95-TODAY()&lt;=30,"Reajustar em "&amp;($J95-TODAY())&amp;" dias","")))</f>
        <v/>
      </c>
      <c r="L95" s="6" t="n"/>
    </row>
    <row r="96">
      <c r="A96" s="6" t="n"/>
      <c r="B96" s="6" t="n"/>
      <c r="C96" s="6" t="n"/>
      <c r="D96" s="7" t="n"/>
      <c r="E96" s="7" t="n"/>
      <c r="F96" s="8" t="n"/>
      <c r="G96" s="6" t="n"/>
      <c r="H96" s="6" t="n"/>
      <c r="I96" s="7" t="n"/>
      <c r="J96" s="9">
        <f>IF($I96="","",EDATE($I96,12))</f>
        <v/>
      </c>
      <c r="K96" s="10">
        <f>IF($J96="","",IF($J96&lt;TODAY(),"Reajuste vencido há "&amp;(TODAY()-$J96)&amp;" dias",IF($J96-TODAY()&lt;=30,"Reajustar em "&amp;($J96-TODAY())&amp;" dias","")))</f>
        <v/>
      </c>
      <c r="L96" s="6" t="n"/>
    </row>
    <row r="97">
      <c r="A97" s="6" t="n"/>
      <c r="B97" s="6" t="n"/>
      <c r="C97" s="6" t="n"/>
      <c r="D97" s="7" t="n"/>
      <c r="E97" s="7" t="n"/>
      <c r="F97" s="8" t="n"/>
      <c r="G97" s="6" t="n"/>
      <c r="H97" s="6" t="n"/>
      <c r="I97" s="7" t="n"/>
      <c r="J97" s="9">
        <f>IF($I97="","",EDATE($I97,12))</f>
        <v/>
      </c>
      <c r="K97" s="10">
        <f>IF($J97="","",IF($J97&lt;TODAY(),"Reajuste vencido há "&amp;(TODAY()-$J97)&amp;" dias",IF($J97-TODAY()&lt;=30,"Reajustar em "&amp;($J97-TODAY())&amp;" dias","")))</f>
        <v/>
      </c>
      <c r="L97" s="6" t="n"/>
    </row>
    <row r="98">
      <c r="A98" s="6" t="n"/>
      <c r="B98" s="6" t="n"/>
      <c r="C98" s="6" t="n"/>
      <c r="D98" s="7" t="n"/>
      <c r="E98" s="7" t="n"/>
      <c r="F98" s="8" t="n"/>
      <c r="G98" s="6" t="n"/>
      <c r="H98" s="6" t="n"/>
      <c r="I98" s="7" t="n"/>
      <c r="J98" s="9">
        <f>IF($I98="","",EDATE($I98,12))</f>
        <v/>
      </c>
      <c r="K98" s="10">
        <f>IF($J98="","",IF($J98&lt;TODAY(),"Reajuste vencido há "&amp;(TODAY()-$J98)&amp;" dias",IF($J98-TODAY()&lt;=30,"Reajustar em "&amp;($J98-TODAY())&amp;" dias","")))</f>
        <v/>
      </c>
      <c r="L98" s="6" t="n"/>
    </row>
    <row r="99">
      <c r="A99" s="6" t="n"/>
      <c r="B99" s="6" t="n"/>
      <c r="C99" s="6" t="n"/>
      <c r="D99" s="7" t="n"/>
      <c r="E99" s="7" t="n"/>
      <c r="F99" s="8" t="n"/>
      <c r="G99" s="6" t="n"/>
      <c r="H99" s="6" t="n"/>
      <c r="I99" s="7" t="n"/>
      <c r="J99" s="9">
        <f>IF($I99="","",EDATE($I99,12))</f>
        <v/>
      </c>
      <c r="K99" s="10">
        <f>IF($J99="","",IF($J99&lt;TODAY(),"Reajuste vencido há "&amp;(TODAY()-$J99)&amp;" dias",IF($J99-TODAY()&lt;=30,"Reajustar em "&amp;($J99-TODAY())&amp;" dias","")))</f>
        <v/>
      </c>
      <c r="L99" s="6" t="n"/>
    </row>
    <row r="100">
      <c r="A100" s="6" t="n"/>
      <c r="B100" s="6" t="n"/>
      <c r="C100" s="6" t="n"/>
      <c r="D100" s="7" t="n"/>
      <c r="E100" s="7" t="n"/>
      <c r="F100" s="8" t="n"/>
      <c r="G100" s="6" t="n"/>
      <c r="H100" s="6" t="n"/>
      <c r="I100" s="7" t="n"/>
      <c r="J100" s="9">
        <f>IF($I100="","",EDATE($I100,12))</f>
        <v/>
      </c>
      <c r="K100" s="10">
        <f>IF($J100="","",IF($J100&lt;TODAY(),"Reajuste vencido há "&amp;(TODAY()-$J100)&amp;" dias",IF($J100-TODAY()&lt;=30,"Reajustar em "&amp;($J100-TODAY())&amp;" dias","")))</f>
        <v/>
      </c>
      <c r="L100" s="6" t="n"/>
    </row>
    <row r="101">
      <c r="A101" s="6" t="n"/>
      <c r="B101" s="6" t="n"/>
      <c r="C101" s="6" t="n"/>
      <c r="D101" s="7" t="n"/>
      <c r="E101" s="7" t="n"/>
      <c r="F101" s="8" t="n"/>
      <c r="G101" s="6" t="n"/>
      <c r="H101" s="6" t="n"/>
      <c r="I101" s="7" t="n"/>
      <c r="J101" s="9">
        <f>IF($I101="","",EDATE($I101,12))</f>
        <v/>
      </c>
      <c r="K101" s="10">
        <f>IF($J101="","",IF($J101&lt;TODAY(),"Reajuste vencido há "&amp;(TODAY()-$J101)&amp;" dias",IF($J101-TODAY()&lt;=30,"Reajustar em "&amp;($J101-TODAY())&amp;" dias","")))</f>
        <v/>
      </c>
      <c r="L101" s="6" t="n"/>
    </row>
    <row r="102">
      <c r="A102" s="6" t="n"/>
      <c r="B102" s="6" t="n"/>
      <c r="C102" s="6" t="n"/>
      <c r="D102" s="7" t="n"/>
      <c r="E102" s="7" t="n"/>
      <c r="F102" s="8" t="n"/>
      <c r="G102" s="6" t="n"/>
      <c r="H102" s="6" t="n"/>
      <c r="I102" s="7" t="n"/>
      <c r="J102" s="9">
        <f>IF($I102="","",EDATE($I102,12))</f>
        <v/>
      </c>
      <c r="K102" s="10">
        <f>IF($J102="","",IF($J102&lt;TODAY(),"Reajuste vencido há "&amp;(TODAY()-$J102)&amp;" dias",IF($J102-TODAY()&lt;=30,"Reajustar em "&amp;($J102-TODAY())&amp;" dias","")))</f>
        <v/>
      </c>
      <c r="L102" s="6" t="n"/>
    </row>
    <row r="103">
      <c r="A103" s="6" t="n"/>
      <c r="B103" s="6" t="n"/>
      <c r="C103" s="6" t="n"/>
      <c r="D103" s="7" t="n"/>
      <c r="E103" s="7" t="n"/>
      <c r="F103" s="8" t="n"/>
      <c r="G103" s="6" t="n"/>
      <c r="H103" s="6" t="n"/>
      <c r="I103" s="7" t="n"/>
      <c r="J103" s="9">
        <f>IF($I103="","",EDATE($I103,12))</f>
        <v/>
      </c>
      <c r="K103" s="10">
        <f>IF($J103="","",IF($J103&lt;TODAY(),"Reajuste vencido há "&amp;(TODAY()-$J103)&amp;" dias",IF($J103-TODAY()&lt;=30,"Reajustar em "&amp;($J103-TODAY())&amp;" dias","")))</f>
        <v/>
      </c>
      <c r="L103" s="6" t="n"/>
    </row>
    <row r="104">
      <c r="A104" s="6" t="n"/>
      <c r="B104" s="6" t="n"/>
      <c r="C104" s="6" t="n"/>
      <c r="D104" s="7" t="n"/>
      <c r="E104" s="7" t="n"/>
      <c r="F104" s="8" t="n"/>
      <c r="G104" s="6" t="n"/>
      <c r="H104" s="6" t="n"/>
      <c r="I104" s="7" t="n"/>
      <c r="J104" s="9">
        <f>IF($I104="","",EDATE($I104,12))</f>
        <v/>
      </c>
      <c r="K104" s="10">
        <f>IF($J104="","",IF($J104&lt;TODAY(),"Reajuste vencido há "&amp;(TODAY()-$J104)&amp;" dias",IF($J104-TODAY()&lt;=30,"Reajustar em "&amp;($J104-TODAY())&amp;" dias","")))</f>
        <v/>
      </c>
      <c r="L104" s="6" t="n"/>
    </row>
    <row r="105">
      <c r="A105" s="6" t="n"/>
      <c r="B105" s="6" t="n"/>
      <c r="C105" s="6" t="n"/>
      <c r="D105" s="7" t="n"/>
      <c r="E105" s="7" t="n"/>
      <c r="F105" s="8" t="n"/>
      <c r="G105" s="6" t="n"/>
      <c r="H105" s="6" t="n"/>
      <c r="I105" s="7" t="n"/>
      <c r="J105" s="9">
        <f>IF($I105="","",EDATE($I105,12))</f>
        <v/>
      </c>
      <c r="K105" s="10">
        <f>IF($J105="","",IF($J105&lt;TODAY(),"Reajuste vencido há "&amp;(TODAY()-$J105)&amp;" dias",IF($J105-TODAY()&lt;=30,"Reajustar em "&amp;($J105-TODAY())&amp;" dias","")))</f>
        <v/>
      </c>
      <c r="L105" s="6" t="n"/>
    </row>
    <row r="106">
      <c r="A106" s="6" t="n"/>
      <c r="B106" s="6" t="n"/>
      <c r="C106" s="6" t="n"/>
      <c r="D106" s="7" t="n"/>
      <c r="E106" s="7" t="n"/>
      <c r="F106" s="8" t="n"/>
      <c r="G106" s="6" t="n"/>
      <c r="H106" s="6" t="n"/>
      <c r="I106" s="7" t="n"/>
      <c r="J106" s="9">
        <f>IF($I106="","",EDATE($I106,12))</f>
        <v/>
      </c>
      <c r="K106" s="10">
        <f>IF($J106="","",IF($J106&lt;TODAY(),"Reajuste vencido há "&amp;(TODAY()-$J106)&amp;" dias",IF($J106-TODAY()&lt;=30,"Reajustar em "&amp;($J106-TODAY())&amp;" dias","")))</f>
        <v/>
      </c>
      <c r="L106" s="6" t="n"/>
    </row>
    <row r="107">
      <c r="A107" s="6" t="n"/>
      <c r="B107" s="6" t="n"/>
      <c r="C107" s="6" t="n"/>
      <c r="D107" s="7" t="n"/>
      <c r="E107" s="7" t="n"/>
      <c r="F107" s="8" t="n"/>
      <c r="G107" s="6" t="n"/>
      <c r="H107" s="6" t="n"/>
      <c r="I107" s="7" t="n"/>
      <c r="J107" s="9">
        <f>IF($I107="","",EDATE($I107,12))</f>
        <v/>
      </c>
      <c r="K107" s="10">
        <f>IF($J107="","",IF($J107&lt;TODAY(),"Reajuste vencido há "&amp;(TODAY()-$J107)&amp;" dias",IF($J107-TODAY()&lt;=30,"Reajustar em "&amp;($J107-TODAY())&amp;" dias","")))</f>
        <v/>
      </c>
      <c r="L107" s="6" t="n"/>
    </row>
    <row r="108">
      <c r="A108" s="6" t="n"/>
      <c r="B108" s="6" t="n"/>
      <c r="C108" s="6" t="n"/>
      <c r="D108" s="7" t="n"/>
      <c r="E108" s="7" t="n"/>
      <c r="F108" s="8" t="n"/>
      <c r="G108" s="6" t="n"/>
      <c r="H108" s="6" t="n"/>
      <c r="I108" s="7" t="n"/>
      <c r="J108" s="9">
        <f>IF($I108="","",EDATE($I108,12))</f>
        <v/>
      </c>
      <c r="K108" s="10">
        <f>IF($J108="","",IF($J108&lt;TODAY(),"Reajuste vencido há "&amp;(TODAY()-$J108)&amp;" dias",IF($J108-TODAY()&lt;=30,"Reajustar em "&amp;($J108-TODAY())&amp;" dias","")))</f>
        <v/>
      </c>
      <c r="L108" s="6" t="n"/>
    </row>
    <row r="109">
      <c r="A109" s="6" t="n"/>
      <c r="B109" s="6" t="n"/>
      <c r="C109" s="6" t="n"/>
      <c r="D109" s="7" t="n"/>
      <c r="E109" s="7" t="n"/>
      <c r="F109" s="8" t="n"/>
      <c r="G109" s="6" t="n"/>
      <c r="H109" s="6" t="n"/>
      <c r="I109" s="7" t="n"/>
      <c r="J109" s="9">
        <f>IF($I109="","",EDATE($I109,12))</f>
        <v/>
      </c>
      <c r="K109" s="10">
        <f>IF($J109="","",IF($J109&lt;TODAY(),"Reajuste vencido há "&amp;(TODAY()-$J109)&amp;" dias",IF($J109-TODAY()&lt;=30,"Reajustar em "&amp;($J109-TODAY())&amp;" dias","")))</f>
        <v/>
      </c>
      <c r="L109" s="6" t="n"/>
    </row>
    <row r="110">
      <c r="A110" s="6" t="n"/>
      <c r="B110" s="6" t="n"/>
      <c r="C110" s="6" t="n"/>
      <c r="D110" s="7" t="n"/>
      <c r="E110" s="7" t="n"/>
      <c r="F110" s="8" t="n"/>
      <c r="G110" s="6" t="n"/>
      <c r="H110" s="6" t="n"/>
      <c r="I110" s="7" t="n"/>
      <c r="J110" s="9">
        <f>IF($I110="","",EDATE($I110,12))</f>
        <v/>
      </c>
      <c r="K110" s="10">
        <f>IF($J110="","",IF($J110&lt;TODAY(),"Reajuste vencido há "&amp;(TODAY()-$J110)&amp;" dias",IF($J110-TODAY()&lt;=30,"Reajustar em "&amp;($J110-TODAY())&amp;" dias","")))</f>
        <v/>
      </c>
      <c r="L110" s="6" t="n"/>
    </row>
    <row r="111">
      <c r="A111" s="6" t="n"/>
      <c r="B111" s="6" t="n"/>
      <c r="C111" s="6" t="n"/>
      <c r="D111" s="7" t="n"/>
      <c r="E111" s="7" t="n"/>
      <c r="F111" s="8" t="n"/>
      <c r="G111" s="6" t="n"/>
      <c r="H111" s="6" t="n"/>
      <c r="I111" s="7" t="n"/>
      <c r="J111" s="9">
        <f>IF($I111="","",EDATE($I111,12))</f>
        <v/>
      </c>
      <c r="K111" s="10">
        <f>IF($J111="","",IF($J111&lt;TODAY(),"Reajuste vencido há "&amp;(TODAY()-$J111)&amp;" dias",IF($J111-TODAY()&lt;=30,"Reajustar em "&amp;($J111-TODAY())&amp;" dias","")))</f>
        <v/>
      </c>
      <c r="L111" s="6" t="n"/>
    </row>
    <row r="112">
      <c r="A112" s="6" t="n"/>
      <c r="B112" s="6" t="n"/>
      <c r="C112" s="6" t="n"/>
      <c r="D112" s="7" t="n"/>
      <c r="E112" s="7" t="n"/>
      <c r="F112" s="8" t="n"/>
      <c r="G112" s="6" t="n"/>
      <c r="H112" s="6" t="n"/>
      <c r="I112" s="7" t="n"/>
      <c r="J112" s="9">
        <f>IF($I112="","",EDATE($I112,12))</f>
        <v/>
      </c>
      <c r="K112" s="10">
        <f>IF($J112="","",IF($J112&lt;TODAY(),"Reajuste vencido há "&amp;(TODAY()-$J112)&amp;" dias",IF($J112-TODAY()&lt;=30,"Reajustar em "&amp;($J112-TODAY())&amp;" dias","")))</f>
        <v/>
      </c>
      <c r="L112" s="6" t="n"/>
    </row>
    <row r="113">
      <c r="A113" s="6" t="n"/>
      <c r="B113" s="6" t="n"/>
      <c r="C113" s="6" t="n"/>
      <c r="D113" s="7" t="n"/>
      <c r="E113" s="7" t="n"/>
      <c r="F113" s="8" t="n"/>
      <c r="G113" s="6" t="n"/>
      <c r="H113" s="6" t="n"/>
      <c r="I113" s="7" t="n"/>
      <c r="J113" s="9">
        <f>IF($I113="","",EDATE($I113,12))</f>
        <v/>
      </c>
      <c r="K113" s="10">
        <f>IF($J113="","",IF($J113&lt;TODAY(),"Reajuste vencido há "&amp;(TODAY()-$J113)&amp;" dias",IF($J113-TODAY()&lt;=30,"Reajustar em "&amp;($J113-TODAY())&amp;" dias","")))</f>
        <v/>
      </c>
      <c r="L113" s="6" t="n"/>
    </row>
    <row r="114">
      <c r="A114" s="6" t="n"/>
      <c r="B114" s="6" t="n"/>
      <c r="C114" s="6" t="n"/>
      <c r="D114" s="7" t="n"/>
      <c r="E114" s="7" t="n"/>
      <c r="F114" s="8" t="n"/>
      <c r="G114" s="6" t="n"/>
      <c r="H114" s="6" t="n"/>
      <c r="I114" s="7" t="n"/>
      <c r="J114" s="9">
        <f>IF($I114="","",EDATE($I114,12))</f>
        <v/>
      </c>
      <c r="K114" s="10">
        <f>IF($J114="","",IF($J114&lt;TODAY(),"Reajuste vencido há "&amp;(TODAY()-$J114)&amp;" dias",IF($J114-TODAY()&lt;=30,"Reajustar em "&amp;($J114-TODAY())&amp;" dias","")))</f>
        <v/>
      </c>
      <c r="L114" s="6" t="n"/>
    </row>
    <row r="115">
      <c r="A115" s="6" t="n"/>
      <c r="B115" s="6" t="n"/>
      <c r="C115" s="6" t="n"/>
      <c r="D115" s="7" t="n"/>
      <c r="E115" s="7" t="n"/>
      <c r="F115" s="8" t="n"/>
      <c r="G115" s="6" t="n"/>
      <c r="H115" s="6" t="n"/>
      <c r="I115" s="7" t="n"/>
      <c r="J115" s="9">
        <f>IF($I115="","",EDATE($I115,12))</f>
        <v/>
      </c>
      <c r="K115" s="10">
        <f>IF($J115="","",IF($J115&lt;TODAY(),"Reajuste vencido há "&amp;(TODAY()-$J115)&amp;" dias",IF($J115-TODAY()&lt;=30,"Reajustar em "&amp;($J115-TODAY())&amp;" dias","")))</f>
        <v/>
      </c>
      <c r="L115" s="6" t="n"/>
    </row>
    <row r="116">
      <c r="A116" s="6" t="n"/>
      <c r="B116" s="6" t="n"/>
      <c r="C116" s="6" t="n"/>
      <c r="D116" s="7" t="n"/>
      <c r="E116" s="7" t="n"/>
      <c r="F116" s="8" t="n"/>
      <c r="G116" s="6" t="n"/>
      <c r="H116" s="6" t="n"/>
      <c r="I116" s="7" t="n"/>
      <c r="J116" s="9">
        <f>IF($I116="","",EDATE($I116,12))</f>
        <v/>
      </c>
      <c r="K116" s="10">
        <f>IF($J116="","",IF($J116&lt;TODAY(),"Reajuste vencido há "&amp;(TODAY()-$J116)&amp;" dias",IF($J116-TODAY()&lt;=30,"Reajustar em "&amp;($J116-TODAY())&amp;" dias","")))</f>
        <v/>
      </c>
      <c r="L116" s="6" t="n"/>
    </row>
    <row r="117">
      <c r="A117" s="6" t="n"/>
      <c r="B117" s="6" t="n"/>
      <c r="C117" s="6" t="n"/>
      <c r="D117" s="7" t="n"/>
      <c r="E117" s="7" t="n"/>
      <c r="F117" s="8" t="n"/>
      <c r="G117" s="6" t="n"/>
      <c r="H117" s="6" t="n"/>
      <c r="I117" s="7" t="n"/>
      <c r="J117" s="9">
        <f>IF($I117="","",EDATE($I117,12))</f>
        <v/>
      </c>
      <c r="K117" s="10">
        <f>IF($J117="","",IF($J117&lt;TODAY(),"Reajuste vencido há "&amp;(TODAY()-$J117)&amp;" dias",IF($J117-TODAY()&lt;=30,"Reajustar em "&amp;($J117-TODAY())&amp;" dias","")))</f>
        <v/>
      </c>
      <c r="L117" s="6" t="n"/>
    </row>
    <row r="118">
      <c r="A118" s="6" t="n"/>
      <c r="B118" s="6" t="n"/>
      <c r="C118" s="6" t="n"/>
      <c r="D118" s="7" t="n"/>
      <c r="E118" s="7" t="n"/>
      <c r="F118" s="8" t="n"/>
      <c r="G118" s="6" t="n"/>
      <c r="H118" s="6" t="n"/>
      <c r="I118" s="7" t="n"/>
      <c r="J118" s="9">
        <f>IF($I118="","",EDATE($I118,12))</f>
        <v/>
      </c>
      <c r="K118" s="10">
        <f>IF($J118="","",IF($J118&lt;TODAY(),"Reajuste vencido há "&amp;(TODAY()-$J118)&amp;" dias",IF($J118-TODAY()&lt;=30,"Reajustar em "&amp;($J118-TODAY())&amp;" dias","")))</f>
        <v/>
      </c>
      <c r="L118" s="6" t="n"/>
    </row>
    <row r="119">
      <c r="A119" s="6" t="n"/>
      <c r="B119" s="6" t="n"/>
      <c r="C119" s="6" t="n"/>
      <c r="D119" s="7" t="n"/>
      <c r="E119" s="7" t="n"/>
      <c r="F119" s="8" t="n"/>
      <c r="G119" s="6" t="n"/>
      <c r="H119" s="6" t="n"/>
      <c r="I119" s="7" t="n"/>
      <c r="J119" s="9">
        <f>IF($I119="","",EDATE($I119,12))</f>
        <v/>
      </c>
      <c r="K119" s="10">
        <f>IF($J119="","",IF($J119&lt;TODAY(),"Reajuste vencido há "&amp;(TODAY()-$J119)&amp;" dias",IF($J119-TODAY()&lt;=30,"Reajustar em "&amp;($J119-TODAY())&amp;" dias","")))</f>
        <v/>
      </c>
      <c r="L119" s="6" t="n"/>
    </row>
    <row r="120">
      <c r="A120" s="6" t="n"/>
      <c r="B120" s="6" t="n"/>
      <c r="C120" s="6" t="n"/>
      <c r="D120" s="7" t="n"/>
      <c r="E120" s="7" t="n"/>
      <c r="F120" s="8" t="n"/>
      <c r="G120" s="6" t="n"/>
      <c r="H120" s="6" t="n"/>
      <c r="I120" s="7" t="n"/>
      <c r="J120" s="9">
        <f>IF($I120="","",EDATE($I120,12))</f>
        <v/>
      </c>
      <c r="K120" s="10">
        <f>IF($J120="","",IF($J120&lt;TODAY(),"Reajuste vencido há "&amp;(TODAY()-$J120)&amp;" dias",IF($J120-TODAY()&lt;=30,"Reajustar em "&amp;($J120-TODAY())&amp;" dias","")))</f>
        <v/>
      </c>
      <c r="L120" s="6" t="n"/>
    </row>
    <row r="121">
      <c r="A121" s="6" t="n"/>
      <c r="B121" s="6" t="n"/>
      <c r="C121" s="6" t="n"/>
      <c r="D121" s="7" t="n"/>
      <c r="E121" s="7" t="n"/>
      <c r="F121" s="8" t="n"/>
      <c r="G121" s="6" t="n"/>
      <c r="H121" s="6" t="n"/>
      <c r="I121" s="7" t="n"/>
      <c r="J121" s="9">
        <f>IF($I121="","",EDATE($I121,12))</f>
        <v/>
      </c>
      <c r="K121" s="10">
        <f>IF($J121="","",IF($J121&lt;TODAY(),"Reajuste vencido há "&amp;(TODAY()-$J121)&amp;" dias",IF($J121-TODAY()&lt;=30,"Reajustar em "&amp;($J121-TODAY())&amp;" dias","")))</f>
        <v/>
      </c>
      <c r="L121" s="6" t="n"/>
    </row>
    <row r="122">
      <c r="A122" s="6" t="n"/>
      <c r="B122" s="6" t="n"/>
      <c r="C122" s="6" t="n"/>
      <c r="D122" s="7" t="n"/>
      <c r="E122" s="7" t="n"/>
      <c r="F122" s="8" t="n"/>
      <c r="G122" s="6" t="n"/>
      <c r="H122" s="6" t="n"/>
      <c r="I122" s="7" t="n"/>
      <c r="J122" s="9">
        <f>IF($I122="","",EDATE($I122,12))</f>
        <v/>
      </c>
      <c r="K122" s="10">
        <f>IF($J122="","",IF($J122&lt;TODAY(),"Reajuste vencido há "&amp;(TODAY()-$J122)&amp;" dias",IF($J122-TODAY()&lt;=30,"Reajustar em "&amp;($J122-TODAY())&amp;" dias","")))</f>
        <v/>
      </c>
      <c r="L122" s="6" t="n"/>
    </row>
    <row r="123">
      <c r="A123" s="6" t="n"/>
      <c r="B123" s="6" t="n"/>
      <c r="C123" s="6" t="n"/>
      <c r="D123" s="7" t="n"/>
      <c r="E123" s="7" t="n"/>
      <c r="F123" s="8" t="n"/>
      <c r="G123" s="6" t="n"/>
      <c r="H123" s="6" t="n"/>
      <c r="I123" s="7" t="n"/>
      <c r="J123" s="9">
        <f>IF($I123="","",EDATE($I123,12))</f>
        <v/>
      </c>
      <c r="K123" s="10">
        <f>IF($J123="","",IF($J123&lt;TODAY(),"Reajuste vencido há "&amp;(TODAY()-$J123)&amp;" dias",IF($J123-TODAY()&lt;=30,"Reajustar em "&amp;($J123-TODAY())&amp;" dias","")))</f>
        <v/>
      </c>
      <c r="L123" s="6" t="n"/>
    </row>
    <row r="124">
      <c r="A124" s="6" t="n"/>
      <c r="B124" s="6" t="n"/>
      <c r="C124" s="6" t="n"/>
      <c r="D124" s="7" t="n"/>
      <c r="E124" s="7" t="n"/>
      <c r="F124" s="8" t="n"/>
      <c r="G124" s="6" t="n"/>
      <c r="H124" s="6" t="n"/>
      <c r="I124" s="7" t="n"/>
      <c r="J124" s="9">
        <f>IF($I124="","",EDATE($I124,12))</f>
        <v/>
      </c>
      <c r="K124" s="10">
        <f>IF($J124="","",IF($J124&lt;TODAY(),"Reajuste vencido há "&amp;(TODAY()-$J124)&amp;" dias",IF($J124-TODAY()&lt;=30,"Reajustar em "&amp;($J124-TODAY())&amp;" dias","")))</f>
        <v/>
      </c>
      <c r="L124" s="6" t="n"/>
    </row>
    <row r="125">
      <c r="A125" s="6" t="n"/>
      <c r="B125" s="6" t="n"/>
      <c r="C125" s="6" t="n"/>
      <c r="D125" s="7" t="n"/>
      <c r="E125" s="7" t="n"/>
      <c r="F125" s="8" t="n"/>
      <c r="G125" s="6" t="n"/>
      <c r="H125" s="6" t="n"/>
      <c r="I125" s="7" t="n"/>
      <c r="J125" s="9">
        <f>IF($I125="","",EDATE($I125,12))</f>
        <v/>
      </c>
      <c r="K125" s="10">
        <f>IF($J125="","",IF($J125&lt;TODAY(),"Reajuste vencido há "&amp;(TODAY()-$J125)&amp;" dias",IF($J125-TODAY()&lt;=30,"Reajustar em "&amp;($J125-TODAY())&amp;" dias","")))</f>
        <v/>
      </c>
      <c r="L125" s="6" t="n"/>
    </row>
    <row r="126">
      <c r="A126" s="6" t="n"/>
      <c r="B126" s="6" t="n"/>
      <c r="C126" s="6" t="n"/>
      <c r="D126" s="7" t="n"/>
      <c r="E126" s="7" t="n"/>
      <c r="F126" s="8" t="n"/>
      <c r="G126" s="6" t="n"/>
      <c r="H126" s="6" t="n"/>
      <c r="I126" s="7" t="n"/>
      <c r="J126" s="9">
        <f>IF($I126="","",EDATE($I126,12))</f>
        <v/>
      </c>
      <c r="K126" s="10">
        <f>IF($J126="","",IF($J126&lt;TODAY(),"Reajuste vencido há "&amp;(TODAY()-$J126)&amp;" dias",IF($J126-TODAY()&lt;=30,"Reajustar em "&amp;($J126-TODAY())&amp;" dias","")))</f>
        <v/>
      </c>
      <c r="L126" s="6" t="n"/>
    </row>
    <row r="127">
      <c r="A127" s="6" t="n"/>
      <c r="B127" s="6" t="n"/>
      <c r="C127" s="6" t="n"/>
      <c r="D127" s="7" t="n"/>
      <c r="E127" s="7" t="n"/>
      <c r="F127" s="8" t="n"/>
      <c r="G127" s="6" t="n"/>
      <c r="H127" s="6" t="n"/>
      <c r="I127" s="7" t="n"/>
      <c r="J127" s="9">
        <f>IF($I127="","",EDATE($I127,12))</f>
        <v/>
      </c>
      <c r="K127" s="10">
        <f>IF($J127="","",IF($J127&lt;TODAY(),"Reajuste vencido há "&amp;(TODAY()-$J127)&amp;" dias",IF($J127-TODAY()&lt;=30,"Reajustar em "&amp;($J127-TODAY())&amp;" dias","")))</f>
        <v/>
      </c>
      <c r="L127" s="6" t="n"/>
    </row>
    <row r="128">
      <c r="A128" s="6" t="n"/>
      <c r="B128" s="6" t="n"/>
      <c r="C128" s="6" t="n"/>
      <c r="D128" s="7" t="n"/>
      <c r="E128" s="7" t="n"/>
      <c r="F128" s="8" t="n"/>
      <c r="G128" s="6" t="n"/>
      <c r="H128" s="6" t="n"/>
      <c r="I128" s="7" t="n"/>
      <c r="J128" s="9">
        <f>IF($I128="","",EDATE($I128,12))</f>
        <v/>
      </c>
      <c r="K128" s="10">
        <f>IF($J128="","",IF($J128&lt;TODAY(),"Reajuste vencido há "&amp;(TODAY()-$J128)&amp;" dias",IF($J128-TODAY()&lt;=30,"Reajustar em "&amp;($J128-TODAY())&amp;" dias","")))</f>
        <v/>
      </c>
      <c r="L128" s="6" t="n"/>
    </row>
    <row r="129">
      <c r="A129" s="6" t="n"/>
      <c r="B129" s="6" t="n"/>
      <c r="C129" s="6" t="n"/>
      <c r="D129" s="7" t="n"/>
      <c r="E129" s="7" t="n"/>
      <c r="F129" s="8" t="n"/>
      <c r="G129" s="6" t="n"/>
      <c r="H129" s="6" t="n"/>
      <c r="I129" s="7" t="n"/>
      <c r="J129" s="9">
        <f>IF($I129="","",EDATE($I129,12))</f>
        <v/>
      </c>
      <c r="K129" s="10">
        <f>IF($J129="","",IF($J129&lt;TODAY(),"Reajuste vencido há "&amp;(TODAY()-$J129)&amp;" dias",IF($J129-TODAY()&lt;=30,"Reajustar em "&amp;($J129-TODAY())&amp;" dias","")))</f>
        <v/>
      </c>
      <c r="L129" s="6" t="n"/>
    </row>
    <row r="130">
      <c r="A130" s="6" t="n"/>
      <c r="B130" s="6" t="n"/>
      <c r="C130" s="6" t="n"/>
      <c r="D130" s="7" t="n"/>
      <c r="E130" s="7" t="n"/>
      <c r="F130" s="8" t="n"/>
      <c r="G130" s="6" t="n"/>
      <c r="H130" s="6" t="n"/>
      <c r="I130" s="7" t="n"/>
      <c r="J130" s="9">
        <f>IF($I130="","",EDATE($I130,12))</f>
        <v/>
      </c>
      <c r="K130" s="10">
        <f>IF($J130="","",IF($J130&lt;TODAY(),"Reajuste vencido há "&amp;(TODAY()-$J130)&amp;" dias",IF($J130-TODAY()&lt;=30,"Reajustar em "&amp;($J130-TODAY())&amp;" dias","")))</f>
        <v/>
      </c>
      <c r="L130" s="6" t="n"/>
    </row>
    <row r="131">
      <c r="A131" s="6" t="n"/>
      <c r="B131" s="6" t="n"/>
      <c r="C131" s="6" t="n"/>
      <c r="D131" s="7" t="n"/>
      <c r="E131" s="7" t="n"/>
      <c r="F131" s="8" t="n"/>
      <c r="G131" s="6" t="n"/>
      <c r="H131" s="6" t="n"/>
      <c r="I131" s="7" t="n"/>
      <c r="J131" s="9">
        <f>IF($I131="","",EDATE($I131,12))</f>
        <v/>
      </c>
      <c r="K131" s="10">
        <f>IF($J131="","",IF($J131&lt;TODAY(),"Reajuste vencido há "&amp;(TODAY()-$J131)&amp;" dias",IF($J131-TODAY()&lt;=30,"Reajustar em "&amp;($J131-TODAY())&amp;" dias","")))</f>
        <v/>
      </c>
      <c r="L131" s="6" t="n"/>
    </row>
    <row r="132">
      <c r="A132" s="6" t="n"/>
      <c r="B132" s="6" t="n"/>
      <c r="C132" s="6" t="n"/>
      <c r="D132" s="7" t="n"/>
      <c r="E132" s="7" t="n"/>
      <c r="F132" s="8" t="n"/>
      <c r="G132" s="6" t="n"/>
      <c r="H132" s="6" t="n"/>
      <c r="I132" s="7" t="n"/>
      <c r="J132" s="9">
        <f>IF($I132="","",EDATE($I132,12))</f>
        <v/>
      </c>
      <c r="K132" s="10">
        <f>IF($J132="","",IF($J132&lt;TODAY(),"Reajuste vencido há "&amp;(TODAY()-$J132)&amp;" dias",IF($J132-TODAY()&lt;=30,"Reajustar em "&amp;($J132-TODAY())&amp;" dias","")))</f>
        <v/>
      </c>
      <c r="L132" s="6" t="n"/>
    </row>
    <row r="133">
      <c r="A133" s="6" t="n"/>
      <c r="B133" s="6" t="n"/>
      <c r="C133" s="6" t="n"/>
      <c r="D133" s="7" t="n"/>
      <c r="E133" s="7" t="n"/>
      <c r="F133" s="8" t="n"/>
      <c r="G133" s="6" t="n"/>
      <c r="H133" s="6" t="n"/>
      <c r="I133" s="7" t="n"/>
      <c r="J133" s="9">
        <f>IF($I133="","",EDATE($I133,12))</f>
        <v/>
      </c>
      <c r="K133" s="10">
        <f>IF($J133="","",IF($J133&lt;TODAY(),"Reajuste vencido há "&amp;(TODAY()-$J133)&amp;" dias",IF($J133-TODAY()&lt;=30,"Reajustar em "&amp;($J133-TODAY())&amp;" dias","")))</f>
        <v/>
      </c>
      <c r="L133" s="6" t="n"/>
    </row>
    <row r="134">
      <c r="A134" s="6" t="n"/>
      <c r="B134" s="6" t="n"/>
      <c r="C134" s="6" t="n"/>
      <c r="D134" s="7" t="n"/>
      <c r="E134" s="7" t="n"/>
      <c r="F134" s="8" t="n"/>
      <c r="G134" s="6" t="n"/>
      <c r="H134" s="6" t="n"/>
      <c r="I134" s="7" t="n"/>
      <c r="J134" s="9">
        <f>IF($I134="","",EDATE($I134,12))</f>
        <v/>
      </c>
      <c r="K134" s="10">
        <f>IF($J134="","",IF($J134&lt;TODAY(),"Reajuste vencido há "&amp;(TODAY()-$J134)&amp;" dias",IF($J134-TODAY()&lt;=30,"Reajustar em "&amp;($J134-TODAY())&amp;" dias","")))</f>
        <v/>
      </c>
      <c r="L134" s="6" t="n"/>
    </row>
    <row r="135">
      <c r="A135" s="6" t="n"/>
      <c r="B135" s="6" t="n"/>
      <c r="C135" s="6" t="n"/>
      <c r="D135" s="7" t="n"/>
      <c r="E135" s="7" t="n"/>
      <c r="F135" s="8" t="n"/>
      <c r="G135" s="6" t="n"/>
      <c r="H135" s="6" t="n"/>
      <c r="I135" s="7" t="n"/>
      <c r="J135" s="9">
        <f>IF($I135="","",EDATE($I135,12))</f>
        <v/>
      </c>
      <c r="K135" s="10">
        <f>IF($J135="","",IF($J135&lt;TODAY(),"Reajuste vencido há "&amp;(TODAY()-$J135)&amp;" dias",IF($J135-TODAY()&lt;=30,"Reajustar em "&amp;($J135-TODAY())&amp;" dias","")))</f>
        <v/>
      </c>
      <c r="L135" s="6" t="n"/>
    </row>
    <row r="136">
      <c r="A136" s="6" t="n"/>
      <c r="B136" s="6" t="n"/>
      <c r="C136" s="6" t="n"/>
      <c r="D136" s="7" t="n"/>
      <c r="E136" s="7" t="n"/>
      <c r="F136" s="8" t="n"/>
      <c r="G136" s="6" t="n"/>
      <c r="H136" s="6" t="n"/>
      <c r="I136" s="7" t="n"/>
      <c r="J136" s="9">
        <f>IF($I136="","",EDATE($I136,12))</f>
        <v/>
      </c>
      <c r="K136" s="10">
        <f>IF($J136="","",IF($J136&lt;TODAY(),"Reajuste vencido há "&amp;(TODAY()-$J136)&amp;" dias",IF($J136-TODAY()&lt;=30,"Reajustar em "&amp;($J136-TODAY())&amp;" dias","")))</f>
        <v/>
      </c>
      <c r="L136" s="6" t="n"/>
    </row>
    <row r="137">
      <c r="A137" s="6" t="n"/>
      <c r="B137" s="6" t="n"/>
      <c r="C137" s="6" t="n"/>
      <c r="D137" s="7" t="n"/>
      <c r="E137" s="7" t="n"/>
      <c r="F137" s="8" t="n"/>
      <c r="G137" s="6" t="n"/>
      <c r="H137" s="6" t="n"/>
      <c r="I137" s="7" t="n"/>
      <c r="J137" s="9">
        <f>IF($I137="","",EDATE($I137,12))</f>
        <v/>
      </c>
      <c r="K137" s="10">
        <f>IF($J137="","",IF($J137&lt;TODAY(),"Reajuste vencido há "&amp;(TODAY()-$J137)&amp;" dias",IF($J137-TODAY()&lt;=30,"Reajustar em "&amp;($J137-TODAY())&amp;" dias","")))</f>
        <v/>
      </c>
      <c r="L137" s="6" t="n"/>
    </row>
    <row r="138">
      <c r="A138" s="6" t="n"/>
      <c r="B138" s="6" t="n"/>
      <c r="C138" s="6" t="n"/>
      <c r="D138" s="7" t="n"/>
      <c r="E138" s="7" t="n"/>
      <c r="F138" s="8" t="n"/>
      <c r="G138" s="6" t="n"/>
      <c r="H138" s="6" t="n"/>
      <c r="I138" s="7" t="n"/>
      <c r="J138" s="9">
        <f>IF($I138="","",EDATE($I138,12))</f>
        <v/>
      </c>
      <c r="K138" s="10">
        <f>IF($J138="","",IF($J138&lt;TODAY(),"Reajuste vencido há "&amp;(TODAY()-$J138)&amp;" dias",IF($J138-TODAY()&lt;=30,"Reajustar em "&amp;($J138-TODAY())&amp;" dias","")))</f>
        <v/>
      </c>
      <c r="L138" s="6" t="n"/>
    </row>
    <row r="139">
      <c r="A139" s="6" t="n"/>
      <c r="B139" s="6" t="n"/>
      <c r="C139" s="6" t="n"/>
      <c r="D139" s="7" t="n"/>
      <c r="E139" s="7" t="n"/>
      <c r="F139" s="8" t="n"/>
      <c r="G139" s="6" t="n"/>
      <c r="H139" s="6" t="n"/>
      <c r="I139" s="7" t="n"/>
      <c r="J139" s="9">
        <f>IF($I139="","",EDATE($I139,12))</f>
        <v/>
      </c>
      <c r="K139" s="10">
        <f>IF($J139="","",IF($J139&lt;TODAY(),"Reajuste vencido há "&amp;(TODAY()-$J139)&amp;" dias",IF($J139-TODAY()&lt;=30,"Reajustar em "&amp;($J139-TODAY())&amp;" dias","")))</f>
        <v/>
      </c>
      <c r="L139" s="6" t="n"/>
    </row>
    <row r="140">
      <c r="A140" s="6" t="n"/>
      <c r="B140" s="6" t="n"/>
      <c r="C140" s="6" t="n"/>
      <c r="D140" s="7" t="n"/>
      <c r="E140" s="7" t="n"/>
      <c r="F140" s="8" t="n"/>
      <c r="G140" s="6" t="n"/>
      <c r="H140" s="6" t="n"/>
      <c r="I140" s="7" t="n"/>
      <c r="J140" s="9">
        <f>IF($I140="","",EDATE($I140,12))</f>
        <v/>
      </c>
      <c r="K140" s="10">
        <f>IF($J140="","",IF($J140&lt;TODAY(),"Reajuste vencido há "&amp;(TODAY()-$J140)&amp;" dias",IF($J140-TODAY()&lt;=30,"Reajustar em "&amp;($J140-TODAY())&amp;" dias","")))</f>
        <v/>
      </c>
      <c r="L140" s="6" t="n"/>
    </row>
    <row r="141">
      <c r="A141" s="6" t="n"/>
      <c r="B141" s="6" t="n"/>
      <c r="C141" s="6" t="n"/>
      <c r="D141" s="7" t="n"/>
      <c r="E141" s="7" t="n"/>
      <c r="F141" s="8" t="n"/>
      <c r="G141" s="6" t="n"/>
      <c r="H141" s="6" t="n"/>
      <c r="I141" s="7" t="n"/>
      <c r="J141" s="9">
        <f>IF($I141="","",EDATE($I141,12))</f>
        <v/>
      </c>
      <c r="K141" s="10">
        <f>IF($J141="","",IF($J141&lt;TODAY(),"Reajuste vencido há "&amp;(TODAY()-$J141)&amp;" dias",IF($J141-TODAY()&lt;=30,"Reajustar em "&amp;($J141-TODAY())&amp;" dias","")))</f>
        <v/>
      </c>
      <c r="L141" s="6" t="n"/>
    </row>
    <row r="142">
      <c r="A142" s="6" t="n"/>
      <c r="B142" s="6" t="n"/>
      <c r="C142" s="6" t="n"/>
      <c r="D142" s="7" t="n"/>
      <c r="E142" s="7" t="n"/>
      <c r="F142" s="8" t="n"/>
      <c r="G142" s="6" t="n"/>
      <c r="H142" s="6" t="n"/>
      <c r="I142" s="7" t="n"/>
      <c r="J142" s="9">
        <f>IF($I142="","",EDATE($I142,12))</f>
        <v/>
      </c>
      <c r="K142" s="10">
        <f>IF($J142="","",IF($J142&lt;TODAY(),"Reajuste vencido há "&amp;(TODAY()-$J142)&amp;" dias",IF($J142-TODAY()&lt;=30,"Reajustar em "&amp;($J142-TODAY())&amp;" dias","")))</f>
        <v/>
      </c>
      <c r="L142" s="6" t="n"/>
    </row>
    <row r="143">
      <c r="A143" s="6" t="n"/>
      <c r="B143" s="6" t="n"/>
      <c r="C143" s="6" t="n"/>
      <c r="D143" s="7" t="n"/>
      <c r="E143" s="7" t="n"/>
      <c r="F143" s="8" t="n"/>
      <c r="G143" s="6" t="n"/>
      <c r="H143" s="6" t="n"/>
      <c r="I143" s="7" t="n"/>
      <c r="J143" s="9">
        <f>IF($I143="","",EDATE($I143,12))</f>
        <v/>
      </c>
      <c r="K143" s="10">
        <f>IF($J143="","",IF($J143&lt;TODAY(),"Reajuste vencido há "&amp;(TODAY()-$J143)&amp;" dias",IF($J143-TODAY()&lt;=30,"Reajustar em "&amp;($J143-TODAY())&amp;" dias","")))</f>
        <v/>
      </c>
      <c r="L143" s="6" t="n"/>
    </row>
    <row r="144">
      <c r="A144" s="6" t="n"/>
      <c r="B144" s="6" t="n"/>
      <c r="C144" s="6" t="n"/>
      <c r="D144" s="7" t="n"/>
      <c r="E144" s="7" t="n"/>
      <c r="F144" s="8" t="n"/>
      <c r="G144" s="6" t="n"/>
      <c r="H144" s="6" t="n"/>
      <c r="I144" s="7" t="n"/>
      <c r="J144" s="9">
        <f>IF($I144="","",EDATE($I144,12))</f>
        <v/>
      </c>
      <c r="K144" s="10">
        <f>IF($J144="","",IF($J144&lt;TODAY(),"Reajuste vencido há "&amp;(TODAY()-$J144)&amp;" dias",IF($J144-TODAY()&lt;=30,"Reajustar em "&amp;($J144-TODAY())&amp;" dias","")))</f>
        <v/>
      </c>
      <c r="L144" s="6" t="n"/>
    </row>
    <row r="145">
      <c r="A145" s="6" t="n"/>
      <c r="B145" s="6" t="n"/>
      <c r="C145" s="6" t="n"/>
      <c r="D145" s="7" t="n"/>
      <c r="E145" s="7" t="n"/>
      <c r="F145" s="8" t="n"/>
      <c r="G145" s="6" t="n"/>
      <c r="H145" s="6" t="n"/>
      <c r="I145" s="7" t="n"/>
      <c r="J145" s="9">
        <f>IF($I145="","",EDATE($I145,12))</f>
        <v/>
      </c>
      <c r="K145" s="10">
        <f>IF($J145="","",IF($J145&lt;TODAY(),"Reajuste vencido há "&amp;(TODAY()-$J145)&amp;" dias",IF($J145-TODAY()&lt;=30,"Reajustar em "&amp;($J145-TODAY())&amp;" dias","")))</f>
        <v/>
      </c>
      <c r="L145" s="6" t="n"/>
    </row>
    <row r="146">
      <c r="A146" s="6" t="n"/>
      <c r="B146" s="6" t="n"/>
      <c r="C146" s="6" t="n"/>
      <c r="D146" s="7" t="n"/>
      <c r="E146" s="7" t="n"/>
      <c r="F146" s="8" t="n"/>
      <c r="G146" s="6" t="n"/>
      <c r="H146" s="6" t="n"/>
      <c r="I146" s="7" t="n"/>
      <c r="J146" s="9">
        <f>IF($I146="","",EDATE($I146,12))</f>
        <v/>
      </c>
      <c r="K146" s="10">
        <f>IF($J146="","",IF($J146&lt;TODAY(),"Reajuste vencido há "&amp;(TODAY()-$J146)&amp;" dias",IF($J146-TODAY()&lt;=30,"Reajustar em "&amp;($J146-TODAY())&amp;" dias","")))</f>
        <v/>
      </c>
      <c r="L146" s="6" t="n"/>
    </row>
    <row r="147">
      <c r="A147" s="6" t="n"/>
      <c r="B147" s="6" t="n"/>
      <c r="C147" s="6" t="n"/>
      <c r="D147" s="7" t="n"/>
      <c r="E147" s="7" t="n"/>
      <c r="F147" s="8" t="n"/>
      <c r="G147" s="6" t="n"/>
      <c r="H147" s="6" t="n"/>
      <c r="I147" s="7" t="n"/>
      <c r="J147" s="9">
        <f>IF($I147="","",EDATE($I147,12))</f>
        <v/>
      </c>
      <c r="K147" s="10">
        <f>IF($J147="","",IF($J147&lt;TODAY(),"Reajuste vencido há "&amp;(TODAY()-$J147)&amp;" dias",IF($J147-TODAY()&lt;=30,"Reajustar em "&amp;($J147-TODAY())&amp;" dias","")))</f>
        <v/>
      </c>
      <c r="L147" s="6" t="n"/>
    </row>
    <row r="148">
      <c r="A148" s="6" t="n"/>
      <c r="B148" s="6" t="n"/>
      <c r="C148" s="6" t="n"/>
      <c r="D148" s="7" t="n"/>
      <c r="E148" s="7" t="n"/>
      <c r="F148" s="8" t="n"/>
      <c r="G148" s="6" t="n"/>
      <c r="H148" s="6" t="n"/>
      <c r="I148" s="7" t="n"/>
      <c r="J148" s="9">
        <f>IF($I148="","",EDATE($I148,12))</f>
        <v/>
      </c>
      <c r="K148" s="10">
        <f>IF($J148="","",IF($J148&lt;TODAY(),"Reajuste vencido há "&amp;(TODAY()-$J148)&amp;" dias",IF($J148-TODAY()&lt;=30,"Reajustar em "&amp;($J148-TODAY())&amp;" dias","")))</f>
        <v/>
      </c>
      <c r="L148" s="6" t="n"/>
    </row>
    <row r="149">
      <c r="A149" s="6" t="n"/>
      <c r="B149" s="6" t="n"/>
      <c r="C149" s="6" t="n"/>
      <c r="D149" s="7" t="n"/>
      <c r="E149" s="7" t="n"/>
      <c r="F149" s="8" t="n"/>
      <c r="G149" s="6" t="n"/>
      <c r="H149" s="6" t="n"/>
      <c r="I149" s="7" t="n"/>
      <c r="J149" s="9">
        <f>IF($I149="","",EDATE($I149,12))</f>
        <v/>
      </c>
      <c r="K149" s="10">
        <f>IF($J149="","",IF($J149&lt;TODAY(),"Reajuste vencido há "&amp;(TODAY()-$J149)&amp;" dias",IF($J149-TODAY()&lt;=30,"Reajustar em "&amp;($J149-TODAY())&amp;" dias","")))</f>
        <v/>
      </c>
      <c r="L149" s="6" t="n"/>
    </row>
    <row r="150">
      <c r="A150" s="6" t="n"/>
      <c r="B150" s="6" t="n"/>
      <c r="C150" s="6" t="n"/>
      <c r="D150" s="7" t="n"/>
      <c r="E150" s="7" t="n"/>
      <c r="F150" s="8" t="n"/>
      <c r="G150" s="6" t="n"/>
      <c r="H150" s="6" t="n"/>
      <c r="I150" s="7" t="n"/>
      <c r="J150" s="9">
        <f>IF($I150="","",EDATE($I150,12))</f>
        <v/>
      </c>
      <c r="K150" s="10">
        <f>IF($J150="","",IF($J150&lt;TODAY(),"Reajuste vencido há "&amp;(TODAY()-$J150)&amp;" dias",IF($J150-TODAY()&lt;=30,"Reajustar em "&amp;($J150-TODAY())&amp;" dias","")))</f>
        <v/>
      </c>
      <c r="L150" s="6" t="n"/>
    </row>
    <row r="151">
      <c r="A151" s="6" t="n"/>
      <c r="B151" s="6" t="n"/>
      <c r="C151" s="6" t="n"/>
      <c r="D151" s="7" t="n"/>
      <c r="E151" s="7" t="n"/>
      <c r="F151" s="8" t="n"/>
      <c r="G151" s="6" t="n"/>
      <c r="H151" s="6" t="n"/>
      <c r="I151" s="7" t="n"/>
      <c r="J151" s="9">
        <f>IF($I151="","",EDATE($I151,12))</f>
        <v/>
      </c>
      <c r="K151" s="10">
        <f>IF($J151="","",IF($J151&lt;TODAY(),"Reajuste vencido há "&amp;(TODAY()-$J151)&amp;" dias",IF($J151-TODAY()&lt;=30,"Reajustar em "&amp;($J151-TODAY())&amp;" dias","")))</f>
        <v/>
      </c>
      <c r="L151" s="6" t="n"/>
    </row>
    <row r="152">
      <c r="A152" s="6" t="n"/>
      <c r="B152" s="6" t="n"/>
      <c r="C152" s="6" t="n"/>
      <c r="D152" s="7" t="n"/>
      <c r="E152" s="7" t="n"/>
      <c r="F152" s="8" t="n"/>
      <c r="G152" s="6" t="n"/>
      <c r="H152" s="6" t="n"/>
      <c r="I152" s="7" t="n"/>
      <c r="J152" s="9">
        <f>IF($I152="","",EDATE($I152,12))</f>
        <v/>
      </c>
      <c r="K152" s="10">
        <f>IF($J152="","",IF($J152&lt;TODAY(),"Reajuste vencido há "&amp;(TODAY()-$J152)&amp;" dias",IF($J152-TODAY()&lt;=30,"Reajustar em "&amp;($J152-TODAY())&amp;" dias","")))</f>
        <v/>
      </c>
      <c r="L152" s="6" t="n"/>
    </row>
    <row r="153">
      <c r="A153" s="6" t="n"/>
      <c r="B153" s="6" t="n"/>
      <c r="C153" s="6" t="n"/>
      <c r="D153" s="7" t="n"/>
      <c r="E153" s="7" t="n"/>
      <c r="F153" s="8" t="n"/>
      <c r="G153" s="6" t="n"/>
      <c r="H153" s="6" t="n"/>
      <c r="I153" s="7" t="n"/>
      <c r="J153" s="9">
        <f>IF($I153="","",EDATE($I153,12))</f>
        <v/>
      </c>
      <c r="K153" s="10">
        <f>IF($J153="","",IF($J153&lt;TODAY(),"Reajuste vencido há "&amp;(TODAY()-$J153)&amp;" dias",IF($J153-TODAY()&lt;=30,"Reajustar em "&amp;($J153-TODAY())&amp;" dias","")))</f>
        <v/>
      </c>
      <c r="L153" s="6" t="n"/>
    </row>
    <row r="154">
      <c r="A154" s="6" t="n"/>
      <c r="B154" s="6" t="n"/>
      <c r="C154" s="6" t="n"/>
      <c r="D154" s="7" t="n"/>
      <c r="E154" s="7" t="n"/>
      <c r="F154" s="8" t="n"/>
      <c r="G154" s="6" t="n"/>
      <c r="H154" s="6" t="n"/>
      <c r="I154" s="7" t="n"/>
      <c r="J154" s="9">
        <f>IF($I154="","",EDATE($I154,12))</f>
        <v/>
      </c>
      <c r="K154" s="10">
        <f>IF($J154="","",IF($J154&lt;TODAY(),"Reajuste vencido há "&amp;(TODAY()-$J154)&amp;" dias",IF($J154-TODAY()&lt;=30,"Reajustar em "&amp;($J154-TODAY())&amp;" dias","")))</f>
        <v/>
      </c>
      <c r="L154" s="6" t="n"/>
    </row>
    <row r="155">
      <c r="A155" s="6" t="n"/>
      <c r="B155" s="6" t="n"/>
      <c r="C155" s="6" t="n"/>
      <c r="D155" s="7" t="n"/>
      <c r="E155" s="7" t="n"/>
      <c r="F155" s="8" t="n"/>
      <c r="G155" s="6" t="n"/>
      <c r="H155" s="6" t="n"/>
      <c r="I155" s="7" t="n"/>
      <c r="J155" s="9">
        <f>IF($I155="","",EDATE($I155,12))</f>
        <v/>
      </c>
      <c r="K155" s="10">
        <f>IF($J155="","",IF($J155&lt;TODAY(),"Reajuste vencido há "&amp;(TODAY()-$J155)&amp;" dias",IF($J155-TODAY()&lt;=30,"Reajustar em "&amp;($J155-TODAY())&amp;" dias","")))</f>
        <v/>
      </c>
      <c r="L155" s="6" t="n"/>
    </row>
    <row r="156">
      <c r="A156" s="6" t="n"/>
      <c r="B156" s="6" t="n"/>
      <c r="C156" s="6" t="n"/>
      <c r="D156" s="7" t="n"/>
      <c r="E156" s="7" t="n"/>
      <c r="F156" s="8" t="n"/>
      <c r="G156" s="6" t="n"/>
      <c r="H156" s="6" t="n"/>
      <c r="I156" s="7" t="n"/>
      <c r="J156" s="9">
        <f>IF($I156="","",EDATE($I156,12))</f>
        <v/>
      </c>
      <c r="K156" s="10">
        <f>IF($J156="","",IF($J156&lt;TODAY(),"Reajuste vencido há "&amp;(TODAY()-$J156)&amp;" dias",IF($J156-TODAY()&lt;=30,"Reajustar em "&amp;($J156-TODAY())&amp;" dias","")))</f>
        <v/>
      </c>
      <c r="L156" s="6" t="n"/>
    </row>
    <row r="157">
      <c r="A157" s="6" t="n"/>
      <c r="B157" s="6" t="n"/>
      <c r="C157" s="6" t="n"/>
      <c r="D157" s="7" t="n"/>
      <c r="E157" s="7" t="n"/>
      <c r="F157" s="8" t="n"/>
      <c r="G157" s="6" t="n"/>
      <c r="H157" s="6" t="n"/>
      <c r="I157" s="7" t="n"/>
      <c r="J157" s="9">
        <f>IF($I157="","",EDATE($I157,12))</f>
        <v/>
      </c>
      <c r="K157" s="10">
        <f>IF($J157="","",IF($J157&lt;TODAY(),"Reajuste vencido há "&amp;(TODAY()-$J157)&amp;" dias",IF($J157-TODAY()&lt;=30,"Reajustar em "&amp;($J157-TODAY())&amp;" dias","")))</f>
        <v/>
      </c>
      <c r="L157" s="6" t="n"/>
    </row>
    <row r="158">
      <c r="A158" s="6" t="n"/>
      <c r="B158" s="6" t="n"/>
      <c r="C158" s="6" t="n"/>
      <c r="D158" s="7" t="n"/>
      <c r="E158" s="7" t="n"/>
      <c r="F158" s="8" t="n"/>
      <c r="G158" s="6" t="n"/>
      <c r="H158" s="6" t="n"/>
      <c r="I158" s="7" t="n"/>
      <c r="J158" s="9">
        <f>IF($I158="","",EDATE($I158,12))</f>
        <v/>
      </c>
      <c r="K158" s="10">
        <f>IF($J158="","",IF($J158&lt;TODAY(),"Reajuste vencido há "&amp;(TODAY()-$J158)&amp;" dias",IF($J158-TODAY()&lt;=30,"Reajustar em "&amp;($J158-TODAY())&amp;" dias","")))</f>
        <v/>
      </c>
      <c r="L158" s="6" t="n"/>
    </row>
    <row r="159">
      <c r="A159" s="6" t="n"/>
      <c r="B159" s="6" t="n"/>
      <c r="C159" s="6" t="n"/>
      <c r="D159" s="7" t="n"/>
      <c r="E159" s="7" t="n"/>
      <c r="F159" s="8" t="n"/>
      <c r="G159" s="6" t="n"/>
      <c r="H159" s="6" t="n"/>
      <c r="I159" s="7" t="n"/>
      <c r="J159" s="9">
        <f>IF($I159="","",EDATE($I159,12))</f>
        <v/>
      </c>
      <c r="K159" s="10">
        <f>IF($J159="","",IF($J159&lt;TODAY(),"Reajuste vencido há "&amp;(TODAY()-$J159)&amp;" dias",IF($J159-TODAY()&lt;=30,"Reajustar em "&amp;($J159-TODAY())&amp;" dias","")))</f>
        <v/>
      </c>
      <c r="L159" s="6" t="n"/>
    </row>
    <row r="160">
      <c r="A160" s="6" t="n"/>
      <c r="B160" s="6" t="n"/>
      <c r="C160" s="6" t="n"/>
      <c r="D160" s="7" t="n"/>
      <c r="E160" s="7" t="n"/>
      <c r="F160" s="8" t="n"/>
      <c r="G160" s="6" t="n"/>
      <c r="H160" s="6" t="n"/>
      <c r="I160" s="7" t="n"/>
      <c r="J160" s="9">
        <f>IF($I160="","",EDATE($I160,12))</f>
        <v/>
      </c>
      <c r="K160" s="10">
        <f>IF($J160="","",IF($J160&lt;TODAY(),"Reajuste vencido há "&amp;(TODAY()-$J160)&amp;" dias",IF($J160-TODAY()&lt;=30,"Reajustar em "&amp;($J160-TODAY())&amp;" dias","")))</f>
        <v/>
      </c>
      <c r="L160" s="6" t="n"/>
    </row>
    <row r="161">
      <c r="A161" s="6" t="n"/>
      <c r="B161" s="6" t="n"/>
      <c r="C161" s="6" t="n"/>
      <c r="D161" s="7" t="n"/>
      <c r="E161" s="7" t="n"/>
      <c r="F161" s="8" t="n"/>
      <c r="G161" s="6" t="n"/>
      <c r="H161" s="6" t="n"/>
      <c r="I161" s="7" t="n"/>
      <c r="J161" s="9">
        <f>IF($I161="","",EDATE($I161,12))</f>
        <v/>
      </c>
      <c r="K161" s="10">
        <f>IF($J161="","",IF($J161&lt;TODAY(),"Reajuste vencido há "&amp;(TODAY()-$J161)&amp;" dias",IF($J161-TODAY()&lt;=30,"Reajustar em "&amp;($J161-TODAY())&amp;" dias","")))</f>
        <v/>
      </c>
      <c r="L161" s="6" t="n"/>
    </row>
    <row r="162">
      <c r="A162" s="6" t="n"/>
      <c r="B162" s="6" t="n"/>
      <c r="C162" s="6" t="n"/>
      <c r="D162" s="7" t="n"/>
      <c r="E162" s="7" t="n"/>
      <c r="F162" s="8" t="n"/>
      <c r="G162" s="6" t="n"/>
      <c r="H162" s="6" t="n"/>
      <c r="I162" s="7" t="n"/>
      <c r="J162" s="9">
        <f>IF($I162="","",EDATE($I162,12))</f>
        <v/>
      </c>
      <c r="K162" s="10">
        <f>IF($J162="","",IF($J162&lt;TODAY(),"Reajuste vencido há "&amp;(TODAY()-$J162)&amp;" dias",IF($J162-TODAY()&lt;=30,"Reajustar em "&amp;($J162-TODAY())&amp;" dias","")))</f>
        <v/>
      </c>
      <c r="L162" s="6" t="n"/>
    </row>
    <row r="163">
      <c r="A163" s="6" t="n"/>
      <c r="B163" s="6" t="n"/>
      <c r="C163" s="6" t="n"/>
      <c r="D163" s="7" t="n"/>
      <c r="E163" s="7" t="n"/>
      <c r="F163" s="8" t="n"/>
      <c r="G163" s="6" t="n"/>
      <c r="H163" s="6" t="n"/>
      <c r="I163" s="7" t="n"/>
      <c r="J163" s="9">
        <f>IF($I163="","",EDATE($I163,12))</f>
        <v/>
      </c>
      <c r="K163" s="10">
        <f>IF($J163="","",IF($J163&lt;TODAY(),"Reajuste vencido há "&amp;(TODAY()-$J163)&amp;" dias",IF($J163-TODAY()&lt;=30,"Reajustar em "&amp;($J163-TODAY())&amp;" dias","")))</f>
        <v/>
      </c>
      <c r="L163" s="6" t="n"/>
    </row>
    <row r="164">
      <c r="A164" s="6" t="n"/>
      <c r="B164" s="6" t="n"/>
      <c r="C164" s="6" t="n"/>
      <c r="D164" s="7" t="n"/>
      <c r="E164" s="7" t="n"/>
      <c r="F164" s="8" t="n"/>
      <c r="G164" s="6" t="n"/>
      <c r="H164" s="6" t="n"/>
      <c r="I164" s="7" t="n"/>
      <c r="J164" s="9">
        <f>IF($I164="","",EDATE($I164,12))</f>
        <v/>
      </c>
      <c r="K164" s="10">
        <f>IF($J164="","",IF($J164&lt;TODAY(),"Reajuste vencido há "&amp;(TODAY()-$J164)&amp;" dias",IF($J164-TODAY()&lt;=30,"Reajustar em "&amp;($J164-TODAY())&amp;" dias","")))</f>
        <v/>
      </c>
      <c r="L164" s="6" t="n"/>
    </row>
    <row r="165">
      <c r="A165" s="6" t="n"/>
      <c r="B165" s="6" t="n"/>
      <c r="C165" s="6" t="n"/>
      <c r="D165" s="7" t="n"/>
      <c r="E165" s="7" t="n"/>
      <c r="F165" s="8" t="n"/>
      <c r="G165" s="6" t="n"/>
      <c r="H165" s="6" t="n"/>
      <c r="I165" s="7" t="n"/>
      <c r="J165" s="9">
        <f>IF($I165="","",EDATE($I165,12))</f>
        <v/>
      </c>
      <c r="K165" s="10">
        <f>IF($J165="","",IF($J165&lt;TODAY(),"Reajuste vencido há "&amp;(TODAY()-$J165)&amp;" dias",IF($J165-TODAY()&lt;=30,"Reajustar em "&amp;($J165-TODAY())&amp;" dias","")))</f>
        <v/>
      </c>
      <c r="L165" s="6" t="n"/>
    </row>
    <row r="166">
      <c r="A166" s="6" t="n"/>
      <c r="B166" s="6" t="n"/>
      <c r="C166" s="6" t="n"/>
      <c r="D166" s="7" t="n"/>
      <c r="E166" s="7" t="n"/>
      <c r="F166" s="8" t="n"/>
      <c r="G166" s="6" t="n"/>
      <c r="H166" s="6" t="n"/>
      <c r="I166" s="7" t="n"/>
      <c r="J166" s="9">
        <f>IF($I166="","",EDATE($I166,12))</f>
        <v/>
      </c>
      <c r="K166" s="10">
        <f>IF($J166="","",IF($J166&lt;TODAY(),"Reajuste vencido há "&amp;(TODAY()-$J166)&amp;" dias",IF($J166-TODAY()&lt;=30,"Reajustar em "&amp;($J166-TODAY())&amp;" dias","")))</f>
        <v/>
      </c>
      <c r="L166" s="6" t="n"/>
    </row>
    <row r="167">
      <c r="A167" s="6" t="n"/>
      <c r="B167" s="6" t="n"/>
      <c r="C167" s="6" t="n"/>
      <c r="D167" s="7" t="n"/>
      <c r="E167" s="7" t="n"/>
      <c r="F167" s="8" t="n"/>
      <c r="G167" s="6" t="n"/>
      <c r="H167" s="6" t="n"/>
      <c r="I167" s="7" t="n"/>
      <c r="J167" s="9">
        <f>IF($I167="","",EDATE($I167,12))</f>
        <v/>
      </c>
      <c r="K167" s="10">
        <f>IF($J167="","",IF($J167&lt;TODAY(),"Reajuste vencido há "&amp;(TODAY()-$J167)&amp;" dias",IF($J167-TODAY()&lt;=30,"Reajustar em "&amp;($J167-TODAY())&amp;" dias","")))</f>
        <v/>
      </c>
      <c r="L167" s="6" t="n"/>
    </row>
    <row r="168">
      <c r="A168" s="6" t="n"/>
      <c r="B168" s="6" t="n"/>
      <c r="C168" s="6" t="n"/>
      <c r="D168" s="7" t="n"/>
      <c r="E168" s="7" t="n"/>
      <c r="F168" s="8" t="n"/>
      <c r="G168" s="6" t="n"/>
      <c r="H168" s="6" t="n"/>
      <c r="I168" s="7" t="n"/>
      <c r="J168" s="9">
        <f>IF($I168="","",EDATE($I168,12))</f>
        <v/>
      </c>
      <c r="K168" s="10">
        <f>IF($J168="","",IF($J168&lt;TODAY(),"Reajuste vencido há "&amp;(TODAY()-$J168)&amp;" dias",IF($J168-TODAY()&lt;=30,"Reajustar em "&amp;($J168-TODAY())&amp;" dias","")))</f>
        <v/>
      </c>
      <c r="L168" s="6" t="n"/>
    </row>
    <row r="169">
      <c r="A169" s="6" t="n"/>
      <c r="B169" s="6" t="n"/>
      <c r="C169" s="6" t="n"/>
      <c r="D169" s="7" t="n"/>
      <c r="E169" s="7" t="n"/>
      <c r="F169" s="8" t="n"/>
      <c r="G169" s="6" t="n"/>
      <c r="H169" s="6" t="n"/>
      <c r="I169" s="7" t="n"/>
      <c r="J169" s="9">
        <f>IF($I169="","",EDATE($I169,12))</f>
        <v/>
      </c>
      <c r="K169" s="10">
        <f>IF($J169="","",IF($J169&lt;TODAY(),"Reajuste vencido há "&amp;(TODAY()-$J169)&amp;" dias",IF($J169-TODAY()&lt;=30,"Reajustar em "&amp;($J169-TODAY())&amp;" dias","")))</f>
        <v/>
      </c>
      <c r="L169" s="6" t="n"/>
    </row>
    <row r="170">
      <c r="A170" s="6" t="n"/>
      <c r="B170" s="6" t="n"/>
      <c r="C170" s="6" t="n"/>
      <c r="D170" s="7" t="n"/>
      <c r="E170" s="7" t="n"/>
      <c r="F170" s="8" t="n"/>
      <c r="G170" s="6" t="n"/>
      <c r="H170" s="6" t="n"/>
      <c r="I170" s="7" t="n"/>
      <c r="J170" s="9">
        <f>IF($I170="","",EDATE($I170,12))</f>
        <v/>
      </c>
      <c r="K170" s="10">
        <f>IF($J170="","",IF($J170&lt;TODAY(),"Reajuste vencido há "&amp;(TODAY()-$J170)&amp;" dias",IF($J170-TODAY()&lt;=30,"Reajustar em "&amp;($J170-TODAY())&amp;" dias","")))</f>
        <v/>
      </c>
      <c r="L170" s="6" t="n"/>
    </row>
    <row r="171">
      <c r="A171" s="6" t="n"/>
      <c r="B171" s="6" t="n"/>
      <c r="C171" s="6" t="n"/>
      <c r="D171" s="7" t="n"/>
      <c r="E171" s="7" t="n"/>
      <c r="F171" s="8" t="n"/>
      <c r="G171" s="6" t="n"/>
      <c r="H171" s="6" t="n"/>
      <c r="I171" s="7" t="n"/>
      <c r="J171" s="9">
        <f>IF($I171="","",EDATE($I171,12))</f>
        <v/>
      </c>
      <c r="K171" s="10">
        <f>IF($J171="","",IF($J171&lt;TODAY(),"Reajuste vencido há "&amp;(TODAY()-$J171)&amp;" dias",IF($J171-TODAY()&lt;=30,"Reajustar em "&amp;($J171-TODAY())&amp;" dias","")))</f>
        <v/>
      </c>
      <c r="L171" s="6" t="n"/>
    </row>
    <row r="172">
      <c r="A172" s="6" t="n"/>
      <c r="B172" s="6" t="n"/>
      <c r="C172" s="6" t="n"/>
      <c r="D172" s="7" t="n"/>
      <c r="E172" s="7" t="n"/>
      <c r="F172" s="8" t="n"/>
      <c r="G172" s="6" t="n"/>
      <c r="H172" s="6" t="n"/>
      <c r="I172" s="7" t="n"/>
      <c r="J172" s="9">
        <f>IF($I172="","",EDATE($I172,12))</f>
        <v/>
      </c>
      <c r="K172" s="10">
        <f>IF($J172="","",IF($J172&lt;TODAY(),"Reajuste vencido há "&amp;(TODAY()-$J172)&amp;" dias",IF($J172-TODAY()&lt;=30,"Reajustar em "&amp;($J172-TODAY())&amp;" dias","")))</f>
        <v/>
      </c>
      <c r="L172" s="6" t="n"/>
    </row>
    <row r="173">
      <c r="A173" s="6" t="n"/>
      <c r="B173" s="6" t="n"/>
      <c r="C173" s="6" t="n"/>
      <c r="D173" s="7" t="n"/>
      <c r="E173" s="7" t="n"/>
      <c r="F173" s="8" t="n"/>
      <c r="G173" s="6" t="n"/>
      <c r="H173" s="6" t="n"/>
      <c r="I173" s="7" t="n"/>
      <c r="J173" s="9">
        <f>IF($I173="","",EDATE($I173,12))</f>
        <v/>
      </c>
      <c r="K173" s="10">
        <f>IF($J173="","",IF($J173&lt;TODAY(),"Reajuste vencido há "&amp;(TODAY()-$J173)&amp;" dias",IF($J173-TODAY()&lt;=30,"Reajustar em "&amp;($J173-TODAY())&amp;" dias","")))</f>
        <v/>
      </c>
      <c r="L173" s="6" t="n"/>
    </row>
    <row r="174">
      <c r="A174" s="6" t="n"/>
      <c r="B174" s="6" t="n"/>
      <c r="C174" s="6" t="n"/>
      <c r="D174" s="7" t="n"/>
      <c r="E174" s="7" t="n"/>
      <c r="F174" s="8" t="n"/>
      <c r="G174" s="6" t="n"/>
      <c r="H174" s="6" t="n"/>
      <c r="I174" s="7" t="n"/>
      <c r="J174" s="9">
        <f>IF($I174="","",EDATE($I174,12))</f>
        <v/>
      </c>
      <c r="K174" s="10">
        <f>IF($J174="","",IF($J174&lt;TODAY(),"Reajuste vencido há "&amp;(TODAY()-$J174)&amp;" dias",IF($J174-TODAY()&lt;=30,"Reajustar em "&amp;($J174-TODAY())&amp;" dias","")))</f>
        <v/>
      </c>
      <c r="L174" s="6" t="n"/>
    </row>
    <row r="175">
      <c r="A175" s="6" t="n"/>
      <c r="B175" s="6" t="n"/>
      <c r="C175" s="6" t="n"/>
      <c r="D175" s="7" t="n"/>
      <c r="E175" s="7" t="n"/>
      <c r="F175" s="8" t="n"/>
      <c r="G175" s="6" t="n"/>
      <c r="H175" s="6" t="n"/>
      <c r="I175" s="7" t="n"/>
      <c r="J175" s="9">
        <f>IF($I175="","",EDATE($I175,12))</f>
        <v/>
      </c>
      <c r="K175" s="10">
        <f>IF($J175="","",IF($J175&lt;TODAY(),"Reajuste vencido há "&amp;(TODAY()-$J175)&amp;" dias",IF($J175-TODAY()&lt;=30,"Reajustar em "&amp;($J175-TODAY())&amp;" dias","")))</f>
        <v/>
      </c>
      <c r="L175" s="6" t="n"/>
    </row>
    <row r="176">
      <c r="A176" s="6" t="n"/>
      <c r="B176" s="6" t="n"/>
      <c r="C176" s="6" t="n"/>
      <c r="D176" s="7" t="n"/>
      <c r="E176" s="7" t="n"/>
      <c r="F176" s="8" t="n"/>
      <c r="G176" s="6" t="n"/>
      <c r="H176" s="6" t="n"/>
      <c r="I176" s="7" t="n"/>
      <c r="J176" s="9">
        <f>IF($I176="","",EDATE($I176,12))</f>
        <v/>
      </c>
      <c r="K176" s="10">
        <f>IF($J176="","",IF($J176&lt;TODAY(),"Reajuste vencido há "&amp;(TODAY()-$J176)&amp;" dias",IF($J176-TODAY()&lt;=30,"Reajustar em "&amp;($J176-TODAY())&amp;" dias","")))</f>
        <v/>
      </c>
      <c r="L176" s="6" t="n"/>
    </row>
    <row r="177">
      <c r="A177" s="6" t="n"/>
      <c r="B177" s="6" t="n"/>
      <c r="C177" s="6" t="n"/>
      <c r="D177" s="7" t="n"/>
      <c r="E177" s="7" t="n"/>
      <c r="F177" s="8" t="n"/>
      <c r="G177" s="6" t="n"/>
      <c r="H177" s="6" t="n"/>
      <c r="I177" s="7" t="n"/>
      <c r="J177" s="9">
        <f>IF($I177="","",EDATE($I177,12))</f>
        <v/>
      </c>
      <c r="K177" s="10">
        <f>IF($J177="","",IF($J177&lt;TODAY(),"Reajuste vencido há "&amp;(TODAY()-$J177)&amp;" dias",IF($J177-TODAY()&lt;=30,"Reajustar em "&amp;($J177-TODAY())&amp;" dias","")))</f>
        <v/>
      </c>
      <c r="L177" s="6" t="n"/>
    </row>
    <row r="178">
      <c r="A178" s="6" t="n"/>
      <c r="B178" s="6" t="n"/>
      <c r="C178" s="6" t="n"/>
      <c r="D178" s="7" t="n"/>
      <c r="E178" s="7" t="n"/>
      <c r="F178" s="8" t="n"/>
      <c r="G178" s="6" t="n"/>
      <c r="H178" s="6" t="n"/>
      <c r="I178" s="7" t="n"/>
      <c r="J178" s="9">
        <f>IF($I178="","",EDATE($I178,12))</f>
        <v/>
      </c>
      <c r="K178" s="10">
        <f>IF($J178="","",IF($J178&lt;TODAY(),"Reajuste vencido há "&amp;(TODAY()-$J178)&amp;" dias",IF($J178-TODAY()&lt;=30,"Reajustar em "&amp;($J178-TODAY())&amp;" dias","")))</f>
        <v/>
      </c>
      <c r="L178" s="6" t="n"/>
    </row>
    <row r="179">
      <c r="A179" s="6" t="n"/>
      <c r="B179" s="6" t="n"/>
      <c r="C179" s="6" t="n"/>
      <c r="D179" s="7" t="n"/>
      <c r="E179" s="7" t="n"/>
      <c r="F179" s="8" t="n"/>
      <c r="G179" s="6" t="n"/>
      <c r="H179" s="6" t="n"/>
      <c r="I179" s="7" t="n"/>
      <c r="J179" s="9">
        <f>IF($I179="","",EDATE($I179,12))</f>
        <v/>
      </c>
      <c r="K179" s="10">
        <f>IF($J179="","",IF($J179&lt;TODAY(),"Reajuste vencido há "&amp;(TODAY()-$J179)&amp;" dias",IF($J179-TODAY()&lt;=30,"Reajustar em "&amp;($J179-TODAY())&amp;" dias","")))</f>
        <v/>
      </c>
      <c r="L179" s="6" t="n"/>
    </row>
    <row r="180">
      <c r="A180" s="6" t="n"/>
      <c r="B180" s="6" t="n"/>
      <c r="C180" s="6" t="n"/>
      <c r="D180" s="7" t="n"/>
      <c r="E180" s="7" t="n"/>
      <c r="F180" s="8" t="n"/>
      <c r="G180" s="6" t="n"/>
      <c r="H180" s="6" t="n"/>
      <c r="I180" s="7" t="n"/>
      <c r="J180" s="9">
        <f>IF($I180="","",EDATE($I180,12))</f>
        <v/>
      </c>
      <c r="K180" s="10">
        <f>IF($J180="","",IF($J180&lt;TODAY(),"Reajuste vencido há "&amp;(TODAY()-$J180)&amp;" dias",IF($J180-TODAY()&lt;=30,"Reajustar em "&amp;($J180-TODAY())&amp;" dias","")))</f>
        <v/>
      </c>
      <c r="L180" s="6" t="n"/>
    </row>
    <row r="181">
      <c r="A181" s="6" t="n"/>
      <c r="B181" s="6" t="n"/>
      <c r="C181" s="6" t="n"/>
      <c r="D181" s="7" t="n"/>
      <c r="E181" s="7" t="n"/>
      <c r="F181" s="8" t="n"/>
      <c r="G181" s="6" t="n"/>
      <c r="H181" s="6" t="n"/>
      <c r="I181" s="7" t="n"/>
      <c r="J181" s="9">
        <f>IF($I181="","",EDATE($I181,12))</f>
        <v/>
      </c>
      <c r="K181" s="10">
        <f>IF($J181="","",IF($J181&lt;TODAY(),"Reajuste vencido há "&amp;(TODAY()-$J181)&amp;" dias",IF($J181-TODAY()&lt;=30,"Reajustar em "&amp;($J181-TODAY())&amp;" dias","")))</f>
        <v/>
      </c>
      <c r="L181" s="6" t="n"/>
    </row>
    <row r="182">
      <c r="A182" s="6" t="n"/>
      <c r="B182" s="6" t="n"/>
      <c r="C182" s="6" t="n"/>
      <c r="D182" s="7" t="n"/>
      <c r="E182" s="7" t="n"/>
      <c r="F182" s="8" t="n"/>
      <c r="G182" s="6" t="n"/>
      <c r="H182" s="6" t="n"/>
      <c r="I182" s="7" t="n"/>
      <c r="J182" s="9">
        <f>IF($I182="","",EDATE($I182,12))</f>
        <v/>
      </c>
      <c r="K182" s="10">
        <f>IF($J182="","",IF($J182&lt;TODAY(),"Reajuste vencido há "&amp;(TODAY()-$J182)&amp;" dias",IF($J182-TODAY()&lt;=30,"Reajustar em "&amp;($J182-TODAY())&amp;" dias","")))</f>
        <v/>
      </c>
      <c r="L182" s="6" t="n"/>
    </row>
    <row r="183">
      <c r="A183" s="6" t="n"/>
      <c r="B183" s="6" t="n"/>
      <c r="C183" s="6" t="n"/>
      <c r="D183" s="7" t="n"/>
      <c r="E183" s="7" t="n"/>
      <c r="F183" s="8" t="n"/>
      <c r="G183" s="6" t="n"/>
      <c r="H183" s="6" t="n"/>
      <c r="I183" s="7" t="n"/>
      <c r="J183" s="9">
        <f>IF($I183="","",EDATE($I183,12))</f>
        <v/>
      </c>
      <c r="K183" s="10">
        <f>IF($J183="","",IF($J183&lt;TODAY(),"Reajuste vencido há "&amp;(TODAY()-$J183)&amp;" dias",IF($J183-TODAY()&lt;=30,"Reajustar em "&amp;($J183-TODAY())&amp;" dias","")))</f>
        <v/>
      </c>
      <c r="L183" s="6" t="n"/>
    </row>
    <row r="184">
      <c r="A184" s="6" t="n"/>
      <c r="B184" s="6" t="n"/>
      <c r="C184" s="6" t="n"/>
      <c r="D184" s="7" t="n"/>
      <c r="E184" s="7" t="n"/>
      <c r="F184" s="8" t="n"/>
      <c r="G184" s="6" t="n"/>
      <c r="H184" s="6" t="n"/>
      <c r="I184" s="7" t="n"/>
      <c r="J184" s="9">
        <f>IF($I184="","",EDATE($I184,12))</f>
        <v/>
      </c>
      <c r="K184" s="10">
        <f>IF($J184="","",IF($J184&lt;TODAY(),"Reajuste vencido há "&amp;(TODAY()-$J184)&amp;" dias",IF($J184-TODAY()&lt;=30,"Reajustar em "&amp;($J184-TODAY())&amp;" dias","")))</f>
        <v/>
      </c>
      <c r="L184" s="6" t="n"/>
    </row>
    <row r="185">
      <c r="A185" s="6" t="n"/>
      <c r="B185" s="6" t="n"/>
      <c r="C185" s="6" t="n"/>
      <c r="D185" s="7" t="n"/>
      <c r="E185" s="7" t="n"/>
      <c r="F185" s="8" t="n"/>
      <c r="G185" s="6" t="n"/>
      <c r="H185" s="6" t="n"/>
      <c r="I185" s="7" t="n"/>
      <c r="J185" s="9">
        <f>IF($I185="","",EDATE($I185,12))</f>
        <v/>
      </c>
      <c r="K185" s="10">
        <f>IF($J185="","",IF($J185&lt;TODAY(),"Reajuste vencido há "&amp;(TODAY()-$J185)&amp;" dias",IF($J185-TODAY()&lt;=30,"Reajustar em "&amp;($J185-TODAY())&amp;" dias","")))</f>
        <v/>
      </c>
      <c r="L185" s="6" t="n"/>
    </row>
    <row r="186">
      <c r="A186" s="6" t="n"/>
      <c r="B186" s="6" t="n"/>
      <c r="C186" s="6" t="n"/>
      <c r="D186" s="7" t="n"/>
      <c r="E186" s="7" t="n"/>
      <c r="F186" s="8" t="n"/>
      <c r="G186" s="6" t="n"/>
      <c r="H186" s="6" t="n"/>
      <c r="I186" s="7" t="n"/>
      <c r="J186" s="9">
        <f>IF($I186="","",EDATE($I186,12))</f>
        <v/>
      </c>
      <c r="K186" s="10">
        <f>IF($J186="","",IF($J186&lt;TODAY(),"Reajuste vencido há "&amp;(TODAY()-$J186)&amp;" dias",IF($J186-TODAY()&lt;=30,"Reajustar em "&amp;($J186-TODAY())&amp;" dias","")))</f>
        <v/>
      </c>
      <c r="L186" s="6" t="n"/>
    </row>
    <row r="187">
      <c r="A187" s="6" t="n"/>
      <c r="B187" s="6" t="n"/>
      <c r="C187" s="6" t="n"/>
      <c r="D187" s="7" t="n"/>
      <c r="E187" s="7" t="n"/>
      <c r="F187" s="8" t="n"/>
      <c r="G187" s="6" t="n"/>
      <c r="H187" s="6" t="n"/>
      <c r="I187" s="7" t="n"/>
      <c r="J187" s="9">
        <f>IF($I187="","",EDATE($I187,12))</f>
        <v/>
      </c>
      <c r="K187" s="10">
        <f>IF($J187="","",IF($J187&lt;TODAY(),"Reajuste vencido há "&amp;(TODAY()-$J187)&amp;" dias",IF($J187-TODAY()&lt;=30,"Reajustar em "&amp;($J187-TODAY())&amp;" dias","")))</f>
        <v/>
      </c>
      <c r="L187" s="6" t="n"/>
    </row>
    <row r="188">
      <c r="A188" s="6" t="n"/>
      <c r="B188" s="6" t="n"/>
      <c r="C188" s="6" t="n"/>
      <c r="D188" s="7" t="n"/>
      <c r="E188" s="7" t="n"/>
      <c r="F188" s="8" t="n"/>
      <c r="G188" s="6" t="n"/>
      <c r="H188" s="6" t="n"/>
      <c r="I188" s="7" t="n"/>
      <c r="J188" s="9">
        <f>IF($I188="","",EDATE($I188,12))</f>
        <v/>
      </c>
      <c r="K188" s="10">
        <f>IF($J188="","",IF($J188&lt;TODAY(),"Reajuste vencido há "&amp;(TODAY()-$J188)&amp;" dias",IF($J188-TODAY()&lt;=30,"Reajustar em "&amp;($J188-TODAY())&amp;" dias","")))</f>
        <v/>
      </c>
      <c r="L188" s="6" t="n"/>
    </row>
    <row r="189">
      <c r="A189" s="6" t="n"/>
      <c r="B189" s="6" t="n"/>
      <c r="C189" s="6" t="n"/>
      <c r="D189" s="7" t="n"/>
      <c r="E189" s="7" t="n"/>
      <c r="F189" s="8" t="n"/>
      <c r="G189" s="6" t="n"/>
      <c r="H189" s="6" t="n"/>
      <c r="I189" s="7" t="n"/>
      <c r="J189" s="9">
        <f>IF($I189="","",EDATE($I189,12))</f>
        <v/>
      </c>
      <c r="K189" s="10">
        <f>IF($J189="","",IF($J189&lt;TODAY(),"Reajuste vencido há "&amp;(TODAY()-$J189)&amp;" dias",IF($J189-TODAY()&lt;=30,"Reajustar em "&amp;($J189-TODAY())&amp;" dias","")))</f>
        <v/>
      </c>
      <c r="L189" s="6" t="n"/>
    </row>
    <row r="190">
      <c r="A190" s="6" t="n"/>
      <c r="B190" s="6" t="n"/>
      <c r="C190" s="6" t="n"/>
      <c r="D190" s="7" t="n"/>
      <c r="E190" s="7" t="n"/>
      <c r="F190" s="8" t="n"/>
      <c r="G190" s="6" t="n"/>
      <c r="H190" s="6" t="n"/>
      <c r="I190" s="7" t="n"/>
      <c r="J190" s="9">
        <f>IF($I190="","",EDATE($I190,12))</f>
        <v/>
      </c>
      <c r="K190" s="10">
        <f>IF($J190="","",IF($J190&lt;TODAY(),"Reajuste vencido há "&amp;(TODAY()-$J190)&amp;" dias",IF($J190-TODAY()&lt;=30,"Reajustar em "&amp;($J190-TODAY())&amp;" dias","")))</f>
        <v/>
      </c>
      <c r="L190" s="6" t="n"/>
    </row>
    <row r="191">
      <c r="A191" s="6" t="n"/>
      <c r="B191" s="6" t="n"/>
      <c r="C191" s="6" t="n"/>
      <c r="D191" s="7" t="n"/>
      <c r="E191" s="7" t="n"/>
      <c r="F191" s="8" t="n"/>
      <c r="G191" s="6" t="n"/>
      <c r="H191" s="6" t="n"/>
      <c r="I191" s="7" t="n"/>
      <c r="J191" s="9">
        <f>IF($I191="","",EDATE($I191,12))</f>
        <v/>
      </c>
      <c r="K191" s="10">
        <f>IF($J191="","",IF($J191&lt;TODAY(),"Reajuste vencido há "&amp;(TODAY()-$J191)&amp;" dias",IF($J191-TODAY()&lt;=30,"Reajustar em "&amp;($J191-TODAY())&amp;" dias","")))</f>
        <v/>
      </c>
      <c r="L191" s="6" t="n"/>
    </row>
    <row r="192">
      <c r="A192" s="6" t="n"/>
      <c r="B192" s="6" t="n"/>
      <c r="C192" s="6" t="n"/>
      <c r="D192" s="7" t="n"/>
      <c r="E192" s="7" t="n"/>
      <c r="F192" s="8" t="n"/>
      <c r="G192" s="6" t="n"/>
      <c r="H192" s="6" t="n"/>
      <c r="I192" s="7" t="n"/>
      <c r="J192" s="9">
        <f>IF($I192="","",EDATE($I192,12))</f>
        <v/>
      </c>
      <c r="K192" s="10">
        <f>IF($J192="","",IF($J192&lt;TODAY(),"Reajuste vencido há "&amp;(TODAY()-$J192)&amp;" dias",IF($J192-TODAY()&lt;=30,"Reajustar em "&amp;($J192-TODAY())&amp;" dias","")))</f>
        <v/>
      </c>
      <c r="L192" s="6" t="n"/>
    </row>
    <row r="193">
      <c r="A193" s="6" t="n"/>
      <c r="B193" s="6" t="n"/>
      <c r="C193" s="6" t="n"/>
      <c r="D193" s="7" t="n"/>
      <c r="E193" s="7" t="n"/>
      <c r="F193" s="8" t="n"/>
      <c r="G193" s="6" t="n"/>
      <c r="H193" s="6" t="n"/>
      <c r="I193" s="7" t="n"/>
      <c r="J193" s="9">
        <f>IF($I193="","",EDATE($I193,12))</f>
        <v/>
      </c>
      <c r="K193" s="10">
        <f>IF($J193="","",IF($J193&lt;TODAY(),"Reajuste vencido há "&amp;(TODAY()-$J193)&amp;" dias",IF($J193-TODAY()&lt;=30,"Reajustar em "&amp;($J193-TODAY())&amp;" dias","")))</f>
        <v/>
      </c>
      <c r="L193" s="6" t="n"/>
    </row>
    <row r="194">
      <c r="A194" s="6" t="n"/>
      <c r="B194" s="6" t="n"/>
      <c r="C194" s="6" t="n"/>
      <c r="D194" s="7" t="n"/>
      <c r="E194" s="7" t="n"/>
      <c r="F194" s="8" t="n"/>
      <c r="G194" s="6" t="n"/>
      <c r="H194" s="6" t="n"/>
      <c r="I194" s="7" t="n"/>
      <c r="J194" s="9">
        <f>IF($I194="","",EDATE($I194,12))</f>
        <v/>
      </c>
      <c r="K194" s="10">
        <f>IF($J194="","",IF($J194&lt;TODAY(),"Reajuste vencido há "&amp;(TODAY()-$J194)&amp;" dias",IF($J194-TODAY()&lt;=30,"Reajustar em "&amp;($J194-TODAY())&amp;" dias","")))</f>
        <v/>
      </c>
      <c r="L194" s="6" t="n"/>
    </row>
    <row r="195">
      <c r="A195" s="6" t="n"/>
      <c r="B195" s="6" t="n"/>
      <c r="C195" s="6" t="n"/>
      <c r="D195" s="7" t="n"/>
      <c r="E195" s="7" t="n"/>
      <c r="F195" s="8" t="n"/>
      <c r="G195" s="6" t="n"/>
      <c r="H195" s="6" t="n"/>
      <c r="I195" s="7" t="n"/>
      <c r="J195" s="9">
        <f>IF($I195="","",EDATE($I195,12))</f>
        <v/>
      </c>
      <c r="K195" s="10">
        <f>IF($J195="","",IF($J195&lt;TODAY(),"Reajuste vencido há "&amp;(TODAY()-$J195)&amp;" dias",IF($J195-TODAY()&lt;=30,"Reajustar em "&amp;($J195-TODAY())&amp;" dias","")))</f>
        <v/>
      </c>
      <c r="L195" s="6" t="n"/>
    </row>
    <row r="196">
      <c r="A196" s="6" t="n"/>
      <c r="B196" s="6" t="n"/>
      <c r="C196" s="6" t="n"/>
      <c r="D196" s="7" t="n"/>
      <c r="E196" s="7" t="n"/>
      <c r="F196" s="8" t="n"/>
      <c r="G196" s="6" t="n"/>
      <c r="H196" s="6" t="n"/>
      <c r="I196" s="7" t="n"/>
      <c r="J196" s="9">
        <f>IF($I196="","",EDATE($I196,12))</f>
        <v/>
      </c>
      <c r="K196" s="10">
        <f>IF($J196="","",IF($J196&lt;TODAY(),"Reajuste vencido há "&amp;(TODAY()-$J196)&amp;" dias",IF($J196-TODAY()&lt;=30,"Reajustar em "&amp;($J196-TODAY())&amp;" dias","")))</f>
        <v/>
      </c>
      <c r="L196" s="6" t="n"/>
    </row>
    <row r="197">
      <c r="A197" s="6" t="n"/>
      <c r="B197" s="6" t="n"/>
      <c r="C197" s="6" t="n"/>
      <c r="D197" s="7" t="n"/>
      <c r="E197" s="7" t="n"/>
      <c r="F197" s="8" t="n"/>
      <c r="G197" s="6" t="n"/>
      <c r="H197" s="6" t="n"/>
      <c r="I197" s="7" t="n"/>
      <c r="J197" s="9">
        <f>IF($I197="","",EDATE($I197,12))</f>
        <v/>
      </c>
      <c r="K197" s="10">
        <f>IF($J197="","",IF($J197&lt;TODAY(),"Reajuste vencido há "&amp;(TODAY()-$J197)&amp;" dias",IF($J197-TODAY()&lt;=30,"Reajustar em "&amp;($J197-TODAY())&amp;" dias","")))</f>
        <v/>
      </c>
      <c r="L197" s="6" t="n"/>
    </row>
    <row r="198">
      <c r="A198" s="6" t="n"/>
      <c r="B198" s="6" t="n"/>
      <c r="C198" s="6" t="n"/>
      <c r="D198" s="7" t="n"/>
      <c r="E198" s="7" t="n"/>
      <c r="F198" s="8" t="n"/>
      <c r="G198" s="6" t="n"/>
      <c r="H198" s="6" t="n"/>
      <c r="I198" s="7" t="n"/>
      <c r="J198" s="9">
        <f>IF($I198="","",EDATE($I198,12))</f>
        <v/>
      </c>
      <c r="K198" s="10">
        <f>IF($J198="","",IF($J198&lt;TODAY(),"Reajuste vencido há "&amp;(TODAY()-$J198)&amp;" dias",IF($J198-TODAY()&lt;=30,"Reajustar em "&amp;($J198-TODAY())&amp;" dias","")))</f>
        <v/>
      </c>
      <c r="L198" s="6" t="n"/>
    </row>
    <row r="199">
      <c r="A199" s="6" t="n"/>
      <c r="B199" s="6" t="n"/>
      <c r="C199" s="6" t="n"/>
      <c r="D199" s="7" t="n"/>
      <c r="E199" s="7" t="n"/>
      <c r="F199" s="8" t="n"/>
      <c r="G199" s="6" t="n"/>
      <c r="H199" s="6" t="n"/>
      <c r="I199" s="7" t="n"/>
      <c r="J199" s="9">
        <f>IF($I199="","",EDATE($I199,12))</f>
        <v/>
      </c>
      <c r="K199" s="10">
        <f>IF($J199="","",IF($J199&lt;TODAY(),"Reajuste vencido há "&amp;(TODAY()-$J199)&amp;" dias",IF($J199-TODAY()&lt;=30,"Reajustar em "&amp;($J199-TODAY())&amp;" dias","")))</f>
        <v/>
      </c>
      <c r="L199" s="6" t="n"/>
    </row>
    <row r="200">
      <c r="A200" s="6" t="n"/>
      <c r="B200" s="6" t="n"/>
      <c r="C200" s="6" t="n"/>
      <c r="D200" s="7" t="n"/>
      <c r="E200" s="7" t="n"/>
      <c r="F200" s="8" t="n"/>
      <c r="G200" s="6" t="n"/>
      <c r="H200" s="6" t="n"/>
      <c r="I200" s="7" t="n"/>
      <c r="J200" s="9">
        <f>IF($I200="","",EDATE($I200,12))</f>
        <v/>
      </c>
      <c r="K200" s="10">
        <f>IF($J200="","",IF($J200&lt;TODAY(),"Reajuste vencido há "&amp;(TODAY()-$J200)&amp;" dias",IF($J200-TODAY()&lt;=30,"Reajustar em "&amp;($J200-TODAY())&amp;" dias","")))</f>
        <v/>
      </c>
      <c r="L200" s="6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1:L1"/>
  <conditionalFormatting sqref="K2:K200">
    <cfRule type="expression" priority="1" dxfId="0">
      <formula>LEFT($K2,9)="Reajustar"</formula>
    </cfRule>
    <cfRule type="expression" priority="2" dxfId="1">
      <formula>LEFT($K2,16)="Reajuste vencido"</formula>
    </cfRule>
  </conditionalFormatting>
  <dataValidations count="2">
    <dataValidation sqref="H2:H200" showDropDown="0" showInputMessage="0" showErrorMessage="1" allowBlank="1" type="list">
      <formula1>Listas!$C$2:$C$6</formula1>
    </dataValidation>
    <dataValidation sqref="G2:G200" showDropDown="0" showInputMessage="0" showErrorMessage="1" allowBlank="1" errorTitle="Dia inválido" error="O dia do vencimento vai de 1 a 31." type="whole" operator="between">
      <formula1>1</formula1>
      <formula2>31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30" customWidth="1" min="3" max="3"/>
    <col width="14" customWidth="1" min="4" max="4"/>
    <col width="18" customWidth="1" min="5" max="5"/>
    <col width="21" customWidth="1" min="6" max="6"/>
    <col width="13" customWidth="1" min="7" max="7"/>
    <col width="17" customWidth="1" min="8" max="8"/>
    <col width="18" customWidth="1" min="9" max="9"/>
    <col width="17" customWidth="1" min="10" max="10"/>
    <col width="19" customWidth="1" min="11" max="11"/>
    <col width="16" customWidth="1" min="12" max="12"/>
    <col width="13" customWidth="1" min="13" max="13"/>
    <col width="28" customWidth="1" min="14" max="14"/>
  </cols>
  <sheetData>
    <row r="1" ht="32" customHeight="1">
      <c r="A1" s="5" t="inlineStr">
        <is>
          <t>Competência</t>
        </is>
      </c>
      <c r="B1" s="5" t="inlineStr">
        <is>
          <t>Código do contrato</t>
        </is>
      </c>
      <c r="C1" s="5" t="inlineStr">
        <is>
          <t>Imóvel</t>
        </is>
      </c>
      <c r="D1" s="5" t="inlineStr">
        <is>
          <t>Vencimento</t>
        </is>
      </c>
      <c r="E1" s="5" t="inlineStr">
        <is>
          <t>Aluguel previsto (R$)</t>
        </is>
      </c>
      <c r="F1" s="5" t="inlineStr">
        <is>
          <t>Encargos cobrados junto (R$)</t>
        </is>
      </c>
      <c r="G1" s="5" t="inlineStr">
        <is>
          <t>Ajuste (R$)</t>
        </is>
      </c>
      <c r="H1" s="5" t="inlineStr">
        <is>
          <t>Total previsto (R$)</t>
        </is>
      </c>
      <c r="I1" s="5" t="inlineStr">
        <is>
          <t>Valor recebido (R$)</t>
        </is>
      </c>
      <c r="J1" s="5" t="inlineStr">
        <is>
          <t>Data do recebimento</t>
        </is>
      </c>
      <c r="K1" s="5" t="inlineStr">
        <is>
          <t>Forma de recebimento</t>
        </is>
      </c>
      <c r="L1" s="5" t="inlineStr">
        <is>
          <t>Status</t>
        </is>
      </c>
      <c r="M1" s="5" t="inlineStr">
        <is>
          <t>Dias de atraso</t>
        </is>
      </c>
      <c r="N1" s="5" t="inlineStr">
        <is>
          <t>Observações</t>
        </is>
      </c>
    </row>
    <row r="2">
      <c r="A2" s="11" t="n">
        <v>46204</v>
      </c>
      <c r="B2" s="6" t="inlineStr">
        <is>
          <t>CT-001</t>
        </is>
      </c>
      <c r="C2" s="10">
        <f>IF($B2="","",IFERROR(VLOOKUP($B2,Contratos!$A:$L,2,FALSE),""))</f>
        <v/>
      </c>
      <c r="D2" s="7" t="n">
        <v>46213</v>
      </c>
      <c r="E2" s="12">
        <f>IF($B2="","",IFERROR(VLOOKUP($B2,Contratos!$A:$L,6,FALSE),0))</f>
        <v/>
      </c>
      <c r="F2" s="8" t="n">
        <v>480</v>
      </c>
      <c r="G2" s="8" t="n">
        <v>0</v>
      </c>
      <c r="H2" s="12">
        <f>IF($B2="","",$E2+$F2+$G2)</f>
        <v/>
      </c>
      <c r="I2" s="8" t="n">
        <v>2680</v>
      </c>
      <c r="J2" s="7" t="n">
        <v>46212</v>
      </c>
      <c r="K2" s="6" t="inlineStr">
        <is>
          <t>PIX</t>
        </is>
      </c>
      <c r="L2" s="10">
        <f>IF($B2="","",IF(AND($I2&gt;0,$I2&gt;=$H2),"Recebido",IF($I2&gt;0,"Recebido parcial",IF(AND($D2&lt;&gt;"",TODAY()&gt;$D2),"Atrasado","Em aberto"))))</f>
        <v/>
      </c>
      <c r="M2" s="10">
        <f>IF($B2="","",IF($L2="Atrasado",TODAY()-$D2,IF(AND($J2&lt;&gt;"",$J2&gt;$D2),$J2-$D2,0)))</f>
        <v/>
      </c>
      <c r="N2" s="6" t="inlineStr">
        <is>
          <t>Exemplo: pago</t>
        </is>
      </c>
    </row>
    <row r="3">
      <c r="A3" s="11" t="n">
        <v>46204</v>
      </c>
      <c r="B3" s="6" t="inlineStr">
        <is>
          <t>CT-002</t>
        </is>
      </c>
      <c r="C3" s="10">
        <f>IF($B3="","",IFERROR(VLOOKUP($B3,Contratos!$A:$L,2,FALSE),""))</f>
        <v/>
      </c>
      <c r="D3" s="7" t="n">
        <v>46208</v>
      </c>
      <c r="E3" s="12">
        <f>IF($B3="","",IFERROR(VLOOKUP($B3,Contratos!$A:$L,6,FALSE),0))</f>
        <v/>
      </c>
      <c r="F3" s="8" t="n">
        <v>0</v>
      </c>
      <c r="G3" s="8" t="n">
        <v>0</v>
      </c>
      <c r="H3" s="12">
        <f>IF($B3="","",$E3+$F3+$G3)</f>
        <v/>
      </c>
      <c r="I3" s="8" t="n">
        <v>0</v>
      </c>
      <c r="J3" s="7" t="n"/>
      <c r="K3" s="6" t="inlineStr"/>
      <c r="L3" s="10">
        <f>IF($B3="","",IF(AND($I3&gt;0,$I3&gt;=$H3),"Recebido",IF($I3&gt;0,"Recebido parcial",IF(AND($D3&lt;&gt;"",TODAY()&gt;$D3),"Atrasado","Em aberto"))))</f>
        <v/>
      </c>
      <c r="M3" s="10">
        <f>IF($B3="","",IF($L3="Atrasado",TODAY()-$D3,IF(AND($J3&lt;&gt;"",$J3&gt;$D3),$J3-$D3,0)))</f>
        <v/>
      </c>
      <c r="N3" s="6" t="inlineStr">
        <is>
          <t>Exemplo: inadimplente</t>
        </is>
      </c>
    </row>
    <row r="4">
      <c r="A4" s="11" t="n"/>
      <c r="B4" s="6" t="n"/>
      <c r="C4" s="10">
        <f>IF($B4="","",IFERROR(VLOOKUP($B4,Contratos!$A:$L,2,FALSE),""))</f>
        <v/>
      </c>
      <c r="D4" s="7" t="n"/>
      <c r="E4" s="12">
        <f>IF($B4="","",IFERROR(VLOOKUP($B4,Contratos!$A:$L,6,FALSE),0))</f>
        <v/>
      </c>
      <c r="F4" s="8" t="n"/>
      <c r="G4" s="8" t="n"/>
      <c r="H4" s="12">
        <f>IF($B4="","",$E4+$F4+$G4)</f>
        <v/>
      </c>
      <c r="I4" s="8" t="n"/>
      <c r="J4" s="7" t="n"/>
      <c r="K4" s="6" t="n"/>
      <c r="L4" s="10">
        <f>IF($B4="","",IF(AND($I4&gt;0,$I4&gt;=$H4),"Recebido",IF($I4&gt;0,"Recebido parcial",IF(AND($D4&lt;&gt;"",TODAY()&gt;$D4),"Atrasado","Em aberto"))))</f>
        <v/>
      </c>
      <c r="M4" s="10">
        <f>IF($B4="","",IF($L4="Atrasado",TODAY()-$D4,IF(AND($J4&lt;&gt;"",$J4&gt;$D4),$J4-$D4,0)))</f>
        <v/>
      </c>
      <c r="N4" s="6" t="n"/>
    </row>
    <row r="5">
      <c r="A5" s="11" t="n"/>
      <c r="B5" s="6" t="n"/>
      <c r="C5" s="10">
        <f>IF($B5="","",IFERROR(VLOOKUP($B5,Contratos!$A:$L,2,FALSE),""))</f>
        <v/>
      </c>
      <c r="D5" s="7" t="n"/>
      <c r="E5" s="12">
        <f>IF($B5="","",IFERROR(VLOOKUP($B5,Contratos!$A:$L,6,FALSE),0))</f>
        <v/>
      </c>
      <c r="F5" s="8" t="n"/>
      <c r="G5" s="8" t="n"/>
      <c r="H5" s="12">
        <f>IF($B5="","",$E5+$F5+$G5)</f>
        <v/>
      </c>
      <c r="I5" s="8" t="n"/>
      <c r="J5" s="7" t="n"/>
      <c r="K5" s="6" t="n"/>
      <c r="L5" s="10">
        <f>IF($B5="","",IF(AND($I5&gt;0,$I5&gt;=$H5),"Recebido",IF($I5&gt;0,"Recebido parcial",IF(AND($D5&lt;&gt;"",TODAY()&gt;$D5),"Atrasado","Em aberto"))))</f>
        <v/>
      </c>
      <c r="M5" s="10">
        <f>IF($B5="","",IF($L5="Atrasado",TODAY()-$D5,IF(AND($J5&lt;&gt;"",$J5&gt;$D5),$J5-$D5,0)))</f>
        <v/>
      </c>
      <c r="N5" s="6" t="n"/>
    </row>
    <row r="6">
      <c r="A6" s="11" t="n"/>
      <c r="B6" s="6" t="n"/>
      <c r="C6" s="10">
        <f>IF($B6="","",IFERROR(VLOOKUP($B6,Contratos!$A:$L,2,FALSE),""))</f>
        <v/>
      </c>
      <c r="D6" s="7" t="n"/>
      <c r="E6" s="12">
        <f>IF($B6="","",IFERROR(VLOOKUP($B6,Contratos!$A:$L,6,FALSE),0))</f>
        <v/>
      </c>
      <c r="F6" s="8" t="n"/>
      <c r="G6" s="8" t="n"/>
      <c r="H6" s="12">
        <f>IF($B6="","",$E6+$F6+$G6)</f>
        <v/>
      </c>
      <c r="I6" s="8" t="n"/>
      <c r="J6" s="7" t="n"/>
      <c r="K6" s="6" t="n"/>
      <c r="L6" s="10">
        <f>IF($B6="","",IF(AND($I6&gt;0,$I6&gt;=$H6),"Recebido",IF($I6&gt;0,"Recebido parcial",IF(AND($D6&lt;&gt;"",TODAY()&gt;$D6),"Atrasado","Em aberto"))))</f>
        <v/>
      </c>
      <c r="M6" s="10">
        <f>IF($B6="","",IF($L6="Atrasado",TODAY()-$D6,IF(AND($J6&lt;&gt;"",$J6&gt;$D6),$J6-$D6,0)))</f>
        <v/>
      </c>
      <c r="N6" s="6" t="n"/>
    </row>
    <row r="7">
      <c r="A7" s="11" t="n"/>
      <c r="B7" s="6" t="n"/>
      <c r="C7" s="10">
        <f>IF($B7="","",IFERROR(VLOOKUP($B7,Contratos!$A:$L,2,FALSE),""))</f>
        <v/>
      </c>
      <c r="D7" s="7" t="n"/>
      <c r="E7" s="12">
        <f>IF($B7="","",IFERROR(VLOOKUP($B7,Contratos!$A:$L,6,FALSE),0))</f>
        <v/>
      </c>
      <c r="F7" s="8" t="n"/>
      <c r="G7" s="8" t="n"/>
      <c r="H7" s="12">
        <f>IF($B7="","",$E7+$F7+$G7)</f>
        <v/>
      </c>
      <c r="I7" s="8" t="n"/>
      <c r="J7" s="7" t="n"/>
      <c r="K7" s="6" t="n"/>
      <c r="L7" s="10">
        <f>IF($B7="","",IF(AND($I7&gt;0,$I7&gt;=$H7),"Recebido",IF($I7&gt;0,"Recebido parcial",IF(AND($D7&lt;&gt;"",TODAY()&gt;$D7),"Atrasado","Em aberto"))))</f>
        <v/>
      </c>
      <c r="M7" s="10">
        <f>IF($B7="","",IF($L7="Atrasado",TODAY()-$D7,IF(AND($J7&lt;&gt;"",$J7&gt;$D7),$J7-$D7,0)))</f>
        <v/>
      </c>
      <c r="N7" s="6" t="n"/>
    </row>
    <row r="8">
      <c r="A8" s="11" t="n"/>
      <c r="B8" s="6" t="n"/>
      <c r="C8" s="10">
        <f>IF($B8="","",IFERROR(VLOOKUP($B8,Contratos!$A:$L,2,FALSE),""))</f>
        <v/>
      </c>
      <c r="D8" s="7" t="n"/>
      <c r="E8" s="12">
        <f>IF($B8="","",IFERROR(VLOOKUP($B8,Contratos!$A:$L,6,FALSE),0))</f>
        <v/>
      </c>
      <c r="F8" s="8" t="n"/>
      <c r="G8" s="8" t="n"/>
      <c r="H8" s="12">
        <f>IF($B8="","",$E8+$F8+$G8)</f>
        <v/>
      </c>
      <c r="I8" s="8" t="n"/>
      <c r="J8" s="7" t="n"/>
      <c r="K8" s="6" t="n"/>
      <c r="L8" s="10">
        <f>IF($B8="","",IF(AND($I8&gt;0,$I8&gt;=$H8),"Recebido",IF($I8&gt;0,"Recebido parcial",IF(AND($D8&lt;&gt;"",TODAY()&gt;$D8),"Atrasado","Em aberto"))))</f>
        <v/>
      </c>
      <c r="M8" s="10">
        <f>IF($B8="","",IF($L8="Atrasado",TODAY()-$D8,IF(AND($J8&lt;&gt;"",$J8&gt;$D8),$J8-$D8,0)))</f>
        <v/>
      </c>
      <c r="N8" s="6" t="n"/>
    </row>
    <row r="9">
      <c r="A9" s="11" t="n"/>
      <c r="B9" s="6" t="n"/>
      <c r="C9" s="10">
        <f>IF($B9="","",IFERROR(VLOOKUP($B9,Contratos!$A:$L,2,FALSE),""))</f>
        <v/>
      </c>
      <c r="D9" s="7" t="n"/>
      <c r="E9" s="12">
        <f>IF($B9="","",IFERROR(VLOOKUP($B9,Contratos!$A:$L,6,FALSE),0))</f>
        <v/>
      </c>
      <c r="F9" s="8" t="n"/>
      <c r="G9" s="8" t="n"/>
      <c r="H9" s="12">
        <f>IF($B9="","",$E9+$F9+$G9)</f>
        <v/>
      </c>
      <c r="I9" s="8" t="n"/>
      <c r="J9" s="7" t="n"/>
      <c r="K9" s="6" t="n"/>
      <c r="L9" s="10">
        <f>IF($B9="","",IF(AND($I9&gt;0,$I9&gt;=$H9),"Recebido",IF($I9&gt;0,"Recebido parcial",IF(AND($D9&lt;&gt;"",TODAY()&gt;$D9),"Atrasado","Em aberto"))))</f>
        <v/>
      </c>
      <c r="M9" s="10">
        <f>IF($B9="","",IF($L9="Atrasado",TODAY()-$D9,IF(AND($J9&lt;&gt;"",$J9&gt;$D9),$J9-$D9,0)))</f>
        <v/>
      </c>
      <c r="N9" s="6" t="n"/>
    </row>
    <row r="10">
      <c r="A10" s="11" t="n"/>
      <c r="B10" s="6" t="n"/>
      <c r="C10" s="10">
        <f>IF($B10="","",IFERROR(VLOOKUP($B10,Contratos!$A:$L,2,FALSE),""))</f>
        <v/>
      </c>
      <c r="D10" s="7" t="n"/>
      <c r="E10" s="12">
        <f>IF($B10="","",IFERROR(VLOOKUP($B10,Contratos!$A:$L,6,FALSE),0))</f>
        <v/>
      </c>
      <c r="F10" s="8" t="n"/>
      <c r="G10" s="8" t="n"/>
      <c r="H10" s="12">
        <f>IF($B10="","",$E10+$F10+$G10)</f>
        <v/>
      </c>
      <c r="I10" s="8" t="n"/>
      <c r="J10" s="7" t="n"/>
      <c r="K10" s="6" t="n"/>
      <c r="L10" s="10">
        <f>IF($B10="","",IF(AND($I10&gt;0,$I10&gt;=$H10),"Recebido",IF($I10&gt;0,"Recebido parcial",IF(AND($D10&lt;&gt;"",TODAY()&gt;$D10),"Atrasado","Em aberto"))))</f>
        <v/>
      </c>
      <c r="M10" s="10">
        <f>IF($B10="","",IF($L10="Atrasado",TODAY()-$D10,IF(AND($J10&lt;&gt;"",$J10&gt;$D10),$J10-$D10,0)))</f>
        <v/>
      </c>
      <c r="N10" s="6" t="n"/>
    </row>
    <row r="11">
      <c r="A11" s="11" t="n"/>
      <c r="B11" s="6" t="n"/>
      <c r="C11" s="10">
        <f>IF($B11="","",IFERROR(VLOOKUP($B11,Contratos!$A:$L,2,FALSE),""))</f>
        <v/>
      </c>
      <c r="D11" s="7" t="n"/>
      <c r="E11" s="12">
        <f>IF($B11="","",IFERROR(VLOOKUP($B11,Contratos!$A:$L,6,FALSE),0))</f>
        <v/>
      </c>
      <c r="F11" s="8" t="n"/>
      <c r="G11" s="8" t="n"/>
      <c r="H11" s="12">
        <f>IF($B11="","",$E11+$F11+$G11)</f>
        <v/>
      </c>
      <c r="I11" s="8" t="n"/>
      <c r="J11" s="7" t="n"/>
      <c r="K11" s="6" t="n"/>
      <c r="L11" s="10">
        <f>IF($B11="","",IF(AND($I11&gt;0,$I11&gt;=$H11),"Recebido",IF($I11&gt;0,"Recebido parcial",IF(AND($D11&lt;&gt;"",TODAY()&gt;$D11),"Atrasado","Em aberto"))))</f>
        <v/>
      </c>
      <c r="M11" s="10">
        <f>IF($B11="","",IF($L11="Atrasado",TODAY()-$D11,IF(AND($J11&lt;&gt;"",$J11&gt;$D11),$J11-$D11,0)))</f>
        <v/>
      </c>
      <c r="N11" s="6" t="n"/>
    </row>
    <row r="12">
      <c r="A12" s="11" t="n"/>
      <c r="B12" s="6" t="n"/>
      <c r="C12" s="10">
        <f>IF($B12="","",IFERROR(VLOOKUP($B12,Contratos!$A:$L,2,FALSE),""))</f>
        <v/>
      </c>
      <c r="D12" s="7" t="n"/>
      <c r="E12" s="12">
        <f>IF($B12="","",IFERROR(VLOOKUP($B12,Contratos!$A:$L,6,FALSE),0))</f>
        <v/>
      </c>
      <c r="F12" s="8" t="n"/>
      <c r="G12" s="8" t="n"/>
      <c r="H12" s="12">
        <f>IF($B12="","",$E12+$F12+$G12)</f>
        <v/>
      </c>
      <c r="I12" s="8" t="n"/>
      <c r="J12" s="7" t="n"/>
      <c r="K12" s="6" t="n"/>
      <c r="L12" s="10">
        <f>IF($B12="","",IF(AND($I12&gt;0,$I12&gt;=$H12),"Recebido",IF($I12&gt;0,"Recebido parcial",IF(AND($D12&lt;&gt;"",TODAY()&gt;$D12),"Atrasado","Em aberto"))))</f>
        <v/>
      </c>
      <c r="M12" s="10">
        <f>IF($B12="","",IF($L12="Atrasado",TODAY()-$D12,IF(AND($J12&lt;&gt;"",$J12&gt;$D12),$J12-$D12,0)))</f>
        <v/>
      </c>
      <c r="N12" s="6" t="n"/>
    </row>
    <row r="13">
      <c r="A13" s="11" t="n"/>
      <c r="B13" s="6" t="n"/>
      <c r="C13" s="10">
        <f>IF($B13="","",IFERROR(VLOOKUP($B13,Contratos!$A:$L,2,FALSE),""))</f>
        <v/>
      </c>
      <c r="D13" s="7" t="n"/>
      <c r="E13" s="12">
        <f>IF($B13="","",IFERROR(VLOOKUP($B13,Contratos!$A:$L,6,FALSE),0))</f>
        <v/>
      </c>
      <c r="F13" s="8" t="n"/>
      <c r="G13" s="8" t="n"/>
      <c r="H13" s="12">
        <f>IF($B13="","",$E13+$F13+$G13)</f>
        <v/>
      </c>
      <c r="I13" s="8" t="n"/>
      <c r="J13" s="7" t="n"/>
      <c r="K13" s="6" t="n"/>
      <c r="L13" s="10">
        <f>IF($B13="","",IF(AND($I13&gt;0,$I13&gt;=$H13),"Recebido",IF($I13&gt;0,"Recebido parcial",IF(AND($D13&lt;&gt;"",TODAY()&gt;$D13),"Atrasado","Em aberto"))))</f>
        <v/>
      </c>
      <c r="M13" s="10">
        <f>IF($B13="","",IF($L13="Atrasado",TODAY()-$D13,IF(AND($J13&lt;&gt;"",$J13&gt;$D13),$J13-$D13,0)))</f>
        <v/>
      </c>
      <c r="N13" s="6" t="n"/>
    </row>
    <row r="14">
      <c r="A14" s="11" t="n"/>
      <c r="B14" s="6" t="n"/>
      <c r="C14" s="10">
        <f>IF($B14="","",IFERROR(VLOOKUP($B14,Contratos!$A:$L,2,FALSE),""))</f>
        <v/>
      </c>
      <c r="D14" s="7" t="n"/>
      <c r="E14" s="12">
        <f>IF($B14="","",IFERROR(VLOOKUP($B14,Contratos!$A:$L,6,FALSE),0))</f>
        <v/>
      </c>
      <c r="F14" s="8" t="n"/>
      <c r="G14" s="8" t="n"/>
      <c r="H14" s="12">
        <f>IF($B14="","",$E14+$F14+$G14)</f>
        <v/>
      </c>
      <c r="I14" s="8" t="n"/>
      <c r="J14" s="7" t="n"/>
      <c r="K14" s="6" t="n"/>
      <c r="L14" s="10">
        <f>IF($B14="","",IF(AND($I14&gt;0,$I14&gt;=$H14),"Recebido",IF($I14&gt;0,"Recebido parcial",IF(AND($D14&lt;&gt;"",TODAY()&gt;$D14),"Atrasado","Em aberto"))))</f>
        <v/>
      </c>
      <c r="M14" s="10">
        <f>IF($B14="","",IF($L14="Atrasado",TODAY()-$D14,IF(AND($J14&lt;&gt;"",$J14&gt;$D14),$J14-$D14,0)))</f>
        <v/>
      </c>
      <c r="N14" s="6" t="n"/>
    </row>
    <row r="15">
      <c r="A15" s="11" t="n"/>
      <c r="B15" s="6" t="n"/>
      <c r="C15" s="10">
        <f>IF($B15="","",IFERROR(VLOOKUP($B15,Contratos!$A:$L,2,FALSE),""))</f>
        <v/>
      </c>
      <c r="D15" s="7" t="n"/>
      <c r="E15" s="12">
        <f>IF($B15="","",IFERROR(VLOOKUP($B15,Contratos!$A:$L,6,FALSE),0))</f>
        <v/>
      </c>
      <c r="F15" s="8" t="n"/>
      <c r="G15" s="8" t="n"/>
      <c r="H15" s="12">
        <f>IF($B15="","",$E15+$F15+$G15)</f>
        <v/>
      </c>
      <c r="I15" s="8" t="n"/>
      <c r="J15" s="7" t="n"/>
      <c r="K15" s="6" t="n"/>
      <c r="L15" s="10">
        <f>IF($B15="","",IF(AND($I15&gt;0,$I15&gt;=$H15),"Recebido",IF($I15&gt;0,"Recebido parcial",IF(AND($D15&lt;&gt;"",TODAY()&gt;$D15),"Atrasado","Em aberto"))))</f>
        <v/>
      </c>
      <c r="M15" s="10">
        <f>IF($B15="","",IF($L15="Atrasado",TODAY()-$D15,IF(AND($J15&lt;&gt;"",$J15&gt;$D15),$J15-$D15,0)))</f>
        <v/>
      </c>
      <c r="N15" s="6" t="n"/>
    </row>
    <row r="16">
      <c r="A16" s="11" t="n"/>
      <c r="B16" s="6" t="n"/>
      <c r="C16" s="10">
        <f>IF($B16="","",IFERROR(VLOOKUP($B16,Contratos!$A:$L,2,FALSE),""))</f>
        <v/>
      </c>
      <c r="D16" s="7" t="n"/>
      <c r="E16" s="12">
        <f>IF($B16="","",IFERROR(VLOOKUP($B16,Contratos!$A:$L,6,FALSE),0))</f>
        <v/>
      </c>
      <c r="F16" s="8" t="n"/>
      <c r="G16" s="8" t="n"/>
      <c r="H16" s="12">
        <f>IF($B16="","",$E16+$F16+$G16)</f>
        <v/>
      </c>
      <c r="I16" s="8" t="n"/>
      <c r="J16" s="7" t="n"/>
      <c r="K16" s="6" t="n"/>
      <c r="L16" s="10">
        <f>IF($B16="","",IF(AND($I16&gt;0,$I16&gt;=$H16),"Recebido",IF($I16&gt;0,"Recebido parcial",IF(AND($D16&lt;&gt;"",TODAY()&gt;$D16),"Atrasado","Em aberto"))))</f>
        <v/>
      </c>
      <c r="M16" s="10">
        <f>IF($B16="","",IF($L16="Atrasado",TODAY()-$D16,IF(AND($J16&lt;&gt;"",$J16&gt;$D16),$J16-$D16,0)))</f>
        <v/>
      </c>
      <c r="N16" s="6" t="n"/>
    </row>
    <row r="17">
      <c r="A17" s="11" t="n"/>
      <c r="B17" s="6" t="n"/>
      <c r="C17" s="10">
        <f>IF($B17="","",IFERROR(VLOOKUP($B17,Contratos!$A:$L,2,FALSE),""))</f>
        <v/>
      </c>
      <c r="D17" s="7" t="n"/>
      <c r="E17" s="12">
        <f>IF($B17="","",IFERROR(VLOOKUP($B17,Contratos!$A:$L,6,FALSE),0))</f>
        <v/>
      </c>
      <c r="F17" s="8" t="n"/>
      <c r="G17" s="8" t="n"/>
      <c r="H17" s="12">
        <f>IF($B17="","",$E17+$F17+$G17)</f>
        <v/>
      </c>
      <c r="I17" s="8" t="n"/>
      <c r="J17" s="7" t="n"/>
      <c r="K17" s="6" t="n"/>
      <c r="L17" s="10">
        <f>IF($B17="","",IF(AND($I17&gt;0,$I17&gt;=$H17),"Recebido",IF($I17&gt;0,"Recebido parcial",IF(AND($D17&lt;&gt;"",TODAY()&gt;$D17),"Atrasado","Em aberto"))))</f>
        <v/>
      </c>
      <c r="M17" s="10">
        <f>IF($B17="","",IF($L17="Atrasado",TODAY()-$D17,IF(AND($J17&lt;&gt;"",$J17&gt;$D17),$J17-$D17,0)))</f>
        <v/>
      </c>
      <c r="N17" s="6" t="n"/>
    </row>
    <row r="18">
      <c r="A18" s="11" t="n"/>
      <c r="B18" s="6" t="n"/>
      <c r="C18" s="10">
        <f>IF($B18="","",IFERROR(VLOOKUP($B18,Contratos!$A:$L,2,FALSE),""))</f>
        <v/>
      </c>
      <c r="D18" s="7" t="n"/>
      <c r="E18" s="12">
        <f>IF($B18="","",IFERROR(VLOOKUP($B18,Contratos!$A:$L,6,FALSE),0))</f>
        <v/>
      </c>
      <c r="F18" s="8" t="n"/>
      <c r="G18" s="8" t="n"/>
      <c r="H18" s="12">
        <f>IF($B18="","",$E18+$F18+$G18)</f>
        <v/>
      </c>
      <c r="I18" s="8" t="n"/>
      <c r="J18" s="7" t="n"/>
      <c r="K18" s="6" t="n"/>
      <c r="L18" s="10">
        <f>IF($B18="","",IF(AND($I18&gt;0,$I18&gt;=$H18),"Recebido",IF($I18&gt;0,"Recebido parcial",IF(AND($D18&lt;&gt;"",TODAY()&gt;$D18),"Atrasado","Em aberto"))))</f>
        <v/>
      </c>
      <c r="M18" s="10">
        <f>IF($B18="","",IF($L18="Atrasado",TODAY()-$D18,IF(AND($J18&lt;&gt;"",$J18&gt;$D18),$J18-$D18,0)))</f>
        <v/>
      </c>
      <c r="N18" s="6" t="n"/>
    </row>
    <row r="19">
      <c r="A19" s="11" t="n"/>
      <c r="B19" s="6" t="n"/>
      <c r="C19" s="10">
        <f>IF($B19="","",IFERROR(VLOOKUP($B19,Contratos!$A:$L,2,FALSE),""))</f>
        <v/>
      </c>
      <c r="D19" s="7" t="n"/>
      <c r="E19" s="12">
        <f>IF($B19="","",IFERROR(VLOOKUP($B19,Contratos!$A:$L,6,FALSE),0))</f>
        <v/>
      </c>
      <c r="F19" s="8" t="n"/>
      <c r="G19" s="8" t="n"/>
      <c r="H19" s="12">
        <f>IF($B19="","",$E19+$F19+$G19)</f>
        <v/>
      </c>
      <c r="I19" s="8" t="n"/>
      <c r="J19" s="7" t="n"/>
      <c r="K19" s="6" t="n"/>
      <c r="L19" s="10">
        <f>IF($B19="","",IF(AND($I19&gt;0,$I19&gt;=$H19),"Recebido",IF($I19&gt;0,"Recebido parcial",IF(AND($D19&lt;&gt;"",TODAY()&gt;$D19),"Atrasado","Em aberto"))))</f>
        <v/>
      </c>
      <c r="M19" s="10">
        <f>IF($B19="","",IF($L19="Atrasado",TODAY()-$D19,IF(AND($J19&lt;&gt;"",$J19&gt;$D19),$J19-$D19,0)))</f>
        <v/>
      </c>
      <c r="N19" s="6" t="n"/>
    </row>
    <row r="20">
      <c r="A20" s="11" t="n"/>
      <c r="B20" s="6" t="n"/>
      <c r="C20" s="10">
        <f>IF($B20="","",IFERROR(VLOOKUP($B20,Contratos!$A:$L,2,FALSE),""))</f>
        <v/>
      </c>
      <c r="D20" s="7" t="n"/>
      <c r="E20" s="12">
        <f>IF($B20="","",IFERROR(VLOOKUP($B20,Contratos!$A:$L,6,FALSE),0))</f>
        <v/>
      </c>
      <c r="F20" s="8" t="n"/>
      <c r="G20" s="8" t="n"/>
      <c r="H20" s="12">
        <f>IF($B20="","",$E20+$F20+$G20)</f>
        <v/>
      </c>
      <c r="I20" s="8" t="n"/>
      <c r="J20" s="7" t="n"/>
      <c r="K20" s="6" t="n"/>
      <c r="L20" s="10">
        <f>IF($B20="","",IF(AND($I20&gt;0,$I20&gt;=$H20),"Recebido",IF($I20&gt;0,"Recebido parcial",IF(AND($D20&lt;&gt;"",TODAY()&gt;$D20),"Atrasado","Em aberto"))))</f>
        <v/>
      </c>
      <c r="M20" s="10">
        <f>IF($B20="","",IF($L20="Atrasado",TODAY()-$D20,IF(AND($J20&lt;&gt;"",$J20&gt;$D20),$J20-$D20,0)))</f>
        <v/>
      </c>
      <c r="N20" s="6" t="n"/>
    </row>
    <row r="21">
      <c r="A21" s="11" t="n"/>
      <c r="B21" s="6" t="n"/>
      <c r="C21" s="10">
        <f>IF($B21="","",IFERROR(VLOOKUP($B21,Contratos!$A:$L,2,FALSE),""))</f>
        <v/>
      </c>
      <c r="D21" s="7" t="n"/>
      <c r="E21" s="12">
        <f>IF($B21="","",IFERROR(VLOOKUP($B21,Contratos!$A:$L,6,FALSE),0))</f>
        <v/>
      </c>
      <c r="F21" s="8" t="n"/>
      <c r="G21" s="8" t="n"/>
      <c r="H21" s="12">
        <f>IF($B21="","",$E21+$F21+$G21)</f>
        <v/>
      </c>
      <c r="I21" s="8" t="n"/>
      <c r="J21" s="7" t="n"/>
      <c r="K21" s="6" t="n"/>
      <c r="L21" s="10">
        <f>IF($B21="","",IF(AND($I21&gt;0,$I21&gt;=$H21),"Recebido",IF($I21&gt;0,"Recebido parcial",IF(AND($D21&lt;&gt;"",TODAY()&gt;$D21),"Atrasado","Em aberto"))))</f>
        <v/>
      </c>
      <c r="M21" s="10">
        <f>IF($B21="","",IF($L21="Atrasado",TODAY()-$D21,IF(AND($J21&lt;&gt;"",$J21&gt;$D21),$J21-$D21,0)))</f>
        <v/>
      </c>
      <c r="N21" s="6" t="n"/>
    </row>
    <row r="22">
      <c r="A22" s="11" t="n"/>
      <c r="B22" s="6" t="n"/>
      <c r="C22" s="10">
        <f>IF($B22="","",IFERROR(VLOOKUP($B22,Contratos!$A:$L,2,FALSE),""))</f>
        <v/>
      </c>
      <c r="D22" s="7" t="n"/>
      <c r="E22" s="12">
        <f>IF($B22="","",IFERROR(VLOOKUP($B22,Contratos!$A:$L,6,FALSE),0))</f>
        <v/>
      </c>
      <c r="F22" s="8" t="n"/>
      <c r="G22" s="8" t="n"/>
      <c r="H22" s="12">
        <f>IF($B22="","",$E22+$F22+$G22)</f>
        <v/>
      </c>
      <c r="I22" s="8" t="n"/>
      <c r="J22" s="7" t="n"/>
      <c r="K22" s="6" t="n"/>
      <c r="L22" s="10">
        <f>IF($B22="","",IF(AND($I22&gt;0,$I22&gt;=$H22),"Recebido",IF($I22&gt;0,"Recebido parcial",IF(AND($D22&lt;&gt;"",TODAY()&gt;$D22),"Atrasado","Em aberto"))))</f>
        <v/>
      </c>
      <c r="M22" s="10">
        <f>IF($B22="","",IF($L22="Atrasado",TODAY()-$D22,IF(AND($J22&lt;&gt;"",$J22&gt;$D22),$J22-$D22,0)))</f>
        <v/>
      </c>
      <c r="N22" s="6" t="n"/>
    </row>
    <row r="23">
      <c r="A23" s="11" t="n"/>
      <c r="B23" s="6" t="n"/>
      <c r="C23" s="10">
        <f>IF($B23="","",IFERROR(VLOOKUP($B23,Contratos!$A:$L,2,FALSE),""))</f>
        <v/>
      </c>
      <c r="D23" s="7" t="n"/>
      <c r="E23" s="12">
        <f>IF($B23="","",IFERROR(VLOOKUP($B23,Contratos!$A:$L,6,FALSE),0))</f>
        <v/>
      </c>
      <c r="F23" s="8" t="n"/>
      <c r="G23" s="8" t="n"/>
      <c r="H23" s="12">
        <f>IF($B23="","",$E23+$F23+$G23)</f>
        <v/>
      </c>
      <c r="I23" s="8" t="n"/>
      <c r="J23" s="7" t="n"/>
      <c r="K23" s="6" t="n"/>
      <c r="L23" s="10">
        <f>IF($B23="","",IF(AND($I23&gt;0,$I23&gt;=$H23),"Recebido",IF($I23&gt;0,"Recebido parcial",IF(AND($D23&lt;&gt;"",TODAY()&gt;$D23),"Atrasado","Em aberto"))))</f>
        <v/>
      </c>
      <c r="M23" s="10">
        <f>IF($B23="","",IF($L23="Atrasado",TODAY()-$D23,IF(AND($J23&lt;&gt;"",$J23&gt;$D23),$J23-$D23,0)))</f>
        <v/>
      </c>
      <c r="N23" s="6" t="n"/>
    </row>
    <row r="24">
      <c r="A24" s="11" t="n"/>
      <c r="B24" s="6" t="n"/>
      <c r="C24" s="10">
        <f>IF($B24="","",IFERROR(VLOOKUP($B24,Contratos!$A:$L,2,FALSE),""))</f>
        <v/>
      </c>
      <c r="D24" s="7" t="n"/>
      <c r="E24" s="12">
        <f>IF($B24="","",IFERROR(VLOOKUP($B24,Contratos!$A:$L,6,FALSE),0))</f>
        <v/>
      </c>
      <c r="F24" s="8" t="n"/>
      <c r="G24" s="8" t="n"/>
      <c r="H24" s="12">
        <f>IF($B24="","",$E24+$F24+$G24)</f>
        <v/>
      </c>
      <c r="I24" s="8" t="n"/>
      <c r="J24" s="7" t="n"/>
      <c r="K24" s="6" t="n"/>
      <c r="L24" s="10">
        <f>IF($B24="","",IF(AND($I24&gt;0,$I24&gt;=$H24),"Recebido",IF($I24&gt;0,"Recebido parcial",IF(AND($D24&lt;&gt;"",TODAY()&gt;$D24),"Atrasado","Em aberto"))))</f>
        <v/>
      </c>
      <c r="M24" s="10">
        <f>IF($B24="","",IF($L24="Atrasado",TODAY()-$D24,IF(AND($J24&lt;&gt;"",$J24&gt;$D24),$J24-$D24,0)))</f>
        <v/>
      </c>
      <c r="N24" s="6" t="n"/>
    </row>
    <row r="25">
      <c r="A25" s="11" t="n"/>
      <c r="B25" s="6" t="n"/>
      <c r="C25" s="10">
        <f>IF($B25="","",IFERROR(VLOOKUP($B25,Contratos!$A:$L,2,FALSE),""))</f>
        <v/>
      </c>
      <c r="D25" s="7" t="n"/>
      <c r="E25" s="12">
        <f>IF($B25="","",IFERROR(VLOOKUP($B25,Contratos!$A:$L,6,FALSE),0))</f>
        <v/>
      </c>
      <c r="F25" s="8" t="n"/>
      <c r="G25" s="8" t="n"/>
      <c r="H25" s="12">
        <f>IF($B25="","",$E25+$F25+$G25)</f>
        <v/>
      </c>
      <c r="I25" s="8" t="n"/>
      <c r="J25" s="7" t="n"/>
      <c r="K25" s="6" t="n"/>
      <c r="L25" s="10">
        <f>IF($B25="","",IF(AND($I25&gt;0,$I25&gt;=$H25),"Recebido",IF($I25&gt;0,"Recebido parcial",IF(AND($D25&lt;&gt;"",TODAY()&gt;$D25),"Atrasado","Em aberto"))))</f>
        <v/>
      </c>
      <c r="M25" s="10">
        <f>IF($B25="","",IF($L25="Atrasado",TODAY()-$D25,IF(AND($J25&lt;&gt;"",$J25&gt;$D25),$J25-$D25,0)))</f>
        <v/>
      </c>
      <c r="N25" s="6" t="n"/>
    </row>
    <row r="26">
      <c r="A26" s="11" t="n"/>
      <c r="B26" s="6" t="n"/>
      <c r="C26" s="10">
        <f>IF($B26="","",IFERROR(VLOOKUP($B26,Contratos!$A:$L,2,FALSE),""))</f>
        <v/>
      </c>
      <c r="D26" s="7" t="n"/>
      <c r="E26" s="12">
        <f>IF($B26="","",IFERROR(VLOOKUP($B26,Contratos!$A:$L,6,FALSE),0))</f>
        <v/>
      </c>
      <c r="F26" s="8" t="n"/>
      <c r="G26" s="8" t="n"/>
      <c r="H26" s="12">
        <f>IF($B26="","",$E26+$F26+$G26)</f>
        <v/>
      </c>
      <c r="I26" s="8" t="n"/>
      <c r="J26" s="7" t="n"/>
      <c r="K26" s="6" t="n"/>
      <c r="L26" s="10">
        <f>IF($B26="","",IF(AND($I26&gt;0,$I26&gt;=$H26),"Recebido",IF($I26&gt;0,"Recebido parcial",IF(AND($D26&lt;&gt;"",TODAY()&gt;$D26),"Atrasado","Em aberto"))))</f>
        <v/>
      </c>
      <c r="M26" s="10">
        <f>IF($B26="","",IF($L26="Atrasado",TODAY()-$D26,IF(AND($J26&lt;&gt;"",$J26&gt;$D26),$J26-$D26,0)))</f>
        <v/>
      </c>
      <c r="N26" s="6" t="n"/>
    </row>
    <row r="27">
      <c r="A27" s="11" t="n"/>
      <c r="B27" s="6" t="n"/>
      <c r="C27" s="10">
        <f>IF($B27="","",IFERROR(VLOOKUP($B27,Contratos!$A:$L,2,FALSE),""))</f>
        <v/>
      </c>
      <c r="D27" s="7" t="n"/>
      <c r="E27" s="12">
        <f>IF($B27="","",IFERROR(VLOOKUP($B27,Contratos!$A:$L,6,FALSE),0))</f>
        <v/>
      </c>
      <c r="F27" s="8" t="n"/>
      <c r="G27" s="8" t="n"/>
      <c r="H27" s="12">
        <f>IF($B27="","",$E27+$F27+$G27)</f>
        <v/>
      </c>
      <c r="I27" s="8" t="n"/>
      <c r="J27" s="7" t="n"/>
      <c r="K27" s="6" t="n"/>
      <c r="L27" s="10">
        <f>IF($B27="","",IF(AND($I27&gt;0,$I27&gt;=$H27),"Recebido",IF($I27&gt;0,"Recebido parcial",IF(AND($D27&lt;&gt;"",TODAY()&gt;$D27),"Atrasado","Em aberto"))))</f>
        <v/>
      </c>
      <c r="M27" s="10">
        <f>IF($B27="","",IF($L27="Atrasado",TODAY()-$D27,IF(AND($J27&lt;&gt;"",$J27&gt;$D27),$J27-$D27,0)))</f>
        <v/>
      </c>
      <c r="N27" s="6" t="n"/>
    </row>
    <row r="28">
      <c r="A28" s="11" t="n"/>
      <c r="B28" s="6" t="n"/>
      <c r="C28" s="10">
        <f>IF($B28="","",IFERROR(VLOOKUP($B28,Contratos!$A:$L,2,FALSE),""))</f>
        <v/>
      </c>
      <c r="D28" s="7" t="n"/>
      <c r="E28" s="12">
        <f>IF($B28="","",IFERROR(VLOOKUP($B28,Contratos!$A:$L,6,FALSE),0))</f>
        <v/>
      </c>
      <c r="F28" s="8" t="n"/>
      <c r="G28" s="8" t="n"/>
      <c r="H28" s="12">
        <f>IF($B28="","",$E28+$F28+$G28)</f>
        <v/>
      </c>
      <c r="I28" s="8" t="n"/>
      <c r="J28" s="7" t="n"/>
      <c r="K28" s="6" t="n"/>
      <c r="L28" s="10">
        <f>IF($B28="","",IF(AND($I28&gt;0,$I28&gt;=$H28),"Recebido",IF($I28&gt;0,"Recebido parcial",IF(AND($D28&lt;&gt;"",TODAY()&gt;$D28),"Atrasado","Em aberto"))))</f>
        <v/>
      </c>
      <c r="M28" s="10">
        <f>IF($B28="","",IF($L28="Atrasado",TODAY()-$D28,IF(AND($J28&lt;&gt;"",$J28&gt;$D28),$J28-$D28,0)))</f>
        <v/>
      </c>
      <c r="N28" s="6" t="n"/>
    </row>
    <row r="29">
      <c r="A29" s="11" t="n"/>
      <c r="B29" s="6" t="n"/>
      <c r="C29" s="10">
        <f>IF($B29="","",IFERROR(VLOOKUP($B29,Contratos!$A:$L,2,FALSE),""))</f>
        <v/>
      </c>
      <c r="D29" s="7" t="n"/>
      <c r="E29" s="12">
        <f>IF($B29="","",IFERROR(VLOOKUP($B29,Contratos!$A:$L,6,FALSE),0))</f>
        <v/>
      </c>
      <c r="F29" s="8" t="n"/>
      <c r="G29" s="8" t="n"/>
      <c r="H29" s="12">
        <f>IF($B29="","",$E29+$F29+$G29)</f>
        <v/>
      </c>
      <c r="I29" s="8" t="n"/>
      <c r="J29" s="7" t="n"/>
      <c r="K29" s="6" t="n"/>
      <c r="L29" s="10">
        <f>IF($B29="","",IF(AND($I29&gt;0,$I29&gt;=$H29),"Recebido",IF($I29&gt;0,"Recebido parcial",IF(AND($D29&lt;&gt;"",TODAY()&gt;$D29),"Atrasado","Em aberto"))))</f>
        <v/>
      </c>
      <c r="M29" s="10">
        <f>IF($B29="","",IF($L29="Atrasado",TODAY()-$D29,IF(AND($J29&lt;&gt;"",$J29&gt;$D29),$J29-$D29,0)))</f>
        <v/>
      </c>
      <c r="N29" s="6" t="n"/>
    </row>
    <row r="30">
      <c r="A30" s="11" t="n"/>
      <c r="B30" s="6" t="n"/>
      <c r="C30" s="10">
        <f>IF($B30="","",IFERROR(VLOOKUP($B30,Contratos!$A:$L,2,FALSE),""))</f>
        <v/>
      </c>
      <c r="D30" s="7" t="n"/>
      <c r="E30" s="12">
        <f>IF($B30="","",IFERROR(VLOOKUP($B30,Contratos!$A:$L,6,FALSE),0))</f>
        <v/>
      </c>
      <c r="F30" s="8" t="n"/>
      <c r="G30" s="8" t="n"/>
      <c r="H30" s="12">
        <f>IF($B30="","",$E30+$F30+$G30)</f>
        <v/>
      </c>
      <c r="I30" s="8" t="n"/>
      <c r="J30" s="7" t="n"/>
      <c r="K30" s="6" t="n"/>
      <c r="L30" s="10">
        <f>IF($B30="","",IF(AND($I30&gt;0,$I30&gt;=$H30),"Recebido",IF($I30&gt;0,"Recebido parcial",IF(AND($D30&lt;&gt;"",TODAY()&gt;$D30),"Atrasado","Em aberto"))))</f>
        <v/>
      </c>
      <c r="M30" s="10">
        <f>IF($B30="","",IF($L30="Atrasado",TODAY()-$D30,IF(AND($J30&lt;&gt;"",$J30&gt;$D30),$J30-$D30,0)))</f>
        <v/>
      </c>
      <c r="N30" s="6" t="n"/>
    </row>
    <row r="31">
      <c r="A31" s="11" t="n"/>
      <c r="B31" s="6" t="n"/>
      <c r="C31" s="10">
        <f>IF($B31="","",IFERROR(VLOOKUP($B31,Contratos!$A:$L,2,FALSE),""))</f>
        <v/>
      </c>
      <c r="D31" s="7" t="n"/>
      <c r="E31" s="12">
        <f>IF($B31="","",IFERROR(VLOOKUP($B31,Contratos!$A:$L,6,FALSE),0))</f>
        <v/>
      </c>
      <c r="F31" s="8" t="n"/>
      <c r="G31" s="8" t="n"/>
      <c r="H31" s="12">
        <f>IF($B31="","",$E31+$F31+$G31)</f>
        <v/>
      </c>
      <c r="I31" s="8" t="n"/>
      <c r="J31" s="7" t="n"/>
      <c r="K31" s="6" t="n"/>
      <c r="L31" s="10">
        <f>IF($B31="","",IF(AND($I31&gt;0,$I31&gt;=$H31),"Recebido",IF($I31&gt;0,"Recebido parcial",IF(AND($D31&lt;&gt;"",TODAY()&gt;$D31),"Atrasado","Em aberto"))))</f>
        <v/>
      </c>
      <c r="M31" s="10">
        <f>IF($B31="","",IF($L31="Atrasado",TODAY()-$D31,IF(AND($J31&lt;&gt;"",$J31&gt;$D31),$J31-$D31,0)))</f>
        <v/>
      </c>
      <c r="N31" s="6" t="n"/>
    </row>
    <row r="32">
      <c r="A32" s="11" t="n"/>
      <c r="B32" s="6" t="n"/>
      <c r="C32" s="10">
        <f>IF($B32="","",IFERROR(VLOOKUP($B32,Contratos!$A:$L,2,FALSE),""))</f>
        <v/>
      </c>
      <c r="D32" s="7" t="n"/>
      <c r="E32" s="12">
        <f>IF($B32="","",IFERROR(VLOOKUP($B32,Contratos!$A:$L,6,FALSE),0))</f>
        <v/>
      </c>
      <c r="F32" s="8" t="n"/>
      <c r="G32" s="8" t="n"/>
      <c r="H32" s="12">
        <f>IF($B32="","",$E32+$F32+$G32)</f>
        <v/>
      </c>
      <c r="I32" s="8" t="n"/>
      <c r="J32" s="7" t="n"/>
      <c r="K32" s="6" t="n"/>
      <c r="L32" s="10">
        <f>IF($B32="","",IF(AND($I32&gt;0,$I32&gt;=$H32),"Recebido",IF($I32&gt;0,"Recebido parcial",IF(AND($D32&lt;&gt;"",TODAY()&gt;$D32),"Atrasado","Em aberto"))))</f>
        <v/>
      </c>
      <c r="M32" s="10">
        <f>IF($B32="","",IF($L32="Atrasado",TODAY()-$D32,IF(AND($J32&lt;&gt;"",$J32&gt;$D32),$J32-$D32,0)))</f>
        <v/>
      </c>
      <c r="N32" s="6" t="n"/>
    </row>
    <row r="33">
      <c r="A33" s="11" t="n"/>
      <c r="B33" s="6" t="n"/>
      <c r="C33" s="10">
        <f>IF($B33="","",IFERROR(VLOOKUP($B33,Contratos!$A:$L,2,FALSE),""))</f>
        <v/>
      </c>
      <c r="D33" s="7" t="n"/>
      <c r="E33" s="12">
        <f>IF($B33="","",IFERROR(VLOOKUP($B33,Contratos!$A:$L,6,FALSE),0))</f>
        <v/>
      </c>
      <c r="F33" s="8" t="n"/>
      <c r="G33" s="8" t="n"/>
      <c r="H33" s="12">
        <f>IF($B33="","",$E33+$F33+$G33)</f>
        <v/>
      </c>
      <c r="I33" s="8" t="n"/>
      <c r="J33" s="7" t="n"/>
      <c r="K33" s="6" t="n"/>
      <c r="L33" s="10">
        <f>IF($B33="","",IF(AND($I33&gt;0,$I33&gt;=$H33),"Recebido",IF($I33&gt;0,"Recebido parcial",IF(AND($D33&lt;&gt;"",TODAY()&gt;$D33),"Atrasado","Em aberto"))))</f>
        <v/>
      </c>
      <c r="M33" s="10">
        <f>IF($B33="","",IF($L33="Atrasado",TODAY()-$D33,IF(AND($J33&lt;&gt;"",$J33&gt;$D33),$J33-$D33,0)))</f>
        <v/>
      </c>
      <c r="N33" s="6" t="n"/>
    </row>
    <row r="34">
      <c r="A34" s="11" t="n"/>
      <c r="B34" s="6" t="n"/>
      <c r="C34" s="10">
        <f>IF($B34="","",IFERROR(VLOOKUP($B34,Contratos!$A:$L,2,FALSE),""))</f>
        <v/>
      </c>
      <c r="D34" s="7" t="n"/>
      <c r="E34" s="12">
        <f>IF($B34="","",IFERROR(VLOOKUP($B34,Contratos!$A:$L,6,FALSE),0))</f>
        <v/>
      </c>
      <c r="F34" s="8" t="n"/>
      <c r="G34" s="8" t="n"/>
      <c r="H34" s="12">
        <f>IF($B34="","",$E34+$F34+$G34)</f>
        <v/>
      </c>
      <c r="I34" s="8" t="n"/>
      <c r="J34" s="7" t="n"/>
      <c r="K34" s="6" t="n"/>
      <c r="L34" s="10">
        <f>IF($B34="","",IF(AND($I34&gt;0,$I34&gt;=$H34),"Recebido",IF($I34&gt;0,"Recebido parcial",IF(AND($D34&lt;&gt;"",TODAY()&gt;$D34),"Atrasado","Em aberto"))))</f>
        <v/>
      </c>
      <c r="M34" s="10">
        <f>IF($B34="","",IF($L34="Atrasado",TODAY()-$D34,IF(AND($J34&lt;&gt;"",$J34&gt;$D34),$J34-$D34,0)))</f>
        <v/>
      </c>
      <c r="N34" s="6" t="n"/>
    </row>
    <row r="35">
      <c r="A35" s="11" t="n"/>
      <c r="B35" s="6" t="n"/>
      <c r="C35" s="10">
        <f>IF($B35="","",IFERROR(VLOOKUP($B35,Contratos!$A:$L,2,FALSE),""))</f>
        <v/>
      </c>
      <c r="D35" s="7" t="n"/>
      <c r="E35" s="12">
        <f>IF($B35="","",IFERROR(VLOOKUP($B35,Contratos!$A:$L,6,FALSE),0))</f>
        <v/>
      </c>
      <c r="F35" s="8" t="n"/>
      <c r="G35" s="8" t="n"/>
      <c r="H35" s="12">
        <f>IF($B35="","",$E35+$F35+$G35)</f>
        <v/>
      </c>
      <c r="I35" s="8" t="n"/>
      <c r="J35" s="7" t="n"/>
      <c r="K35" s="6" t="n"/>
      <c r="L35" s="10">
        <f>IF($B35="","",IF(AND($I35&gt;0,$I35&gt;=$H35),"Recebido",IF($I35&gt;0,"Recebido parcial",IF(AND($D35&lt;&gt;"",TODAY()&gt;$D35),"Atrasado","Em aberto"))))</f>
        <v/>
      </c>
      <c r="M35" s="10">
        <f>IF($B35="","",IF($L35="Atrasado",TODAY()-$D35,IF(AND($J35&lt;&gt;"",$J35&gt;$D35),$J35-$D35,0)))</f>
        <v/>
      </c>
      <c r="N35" s="6" t="n"/>
    </row>
    <row r="36">
      <c r="A36" s="11" t="n"/>
      <c r="B36" s="6" t="n"/>
      <c r="C36" s="10">
        <f>IF($B36="","",IFERROR(VLOOKUP($B36,Contratos!$A:$L,2,FALSE),""))</f>
        <v/>
      </c>
      <c r="D36" s="7" t="n"/>
      <c r="E36" s="12">
        <f>IF($B36="","",IFERROR(VLOOKUP($B36,Contratos!$A:$L,6,FALSE),0))</f>
        <v/>
      </c>
      <c r="F36" s="8" t="n"/>
      <c r="G36" s="8" t="n"/>
      <c r="H36" s="12">
        <f>IF($B36="","",$E36+$F36+$G36)</f>
        <v/>
      </c>
      <c r="I36" s="8" t="n"/>
      <c r="J36" s="7" t="n"/>
      <c r="K36" s="6" t="n"/>
      <c r="L36" s="10">
        <f>IF($B36="","",IF(AND($I36&gt;0,$I36&gt;=$H36),"Recebido",IF($I36&gt;0,"Recebido parcial",IF(AND($D36&lt;&gt;"",TODAY()&gt;$D36),"Atrasado","Em aberto"))))</f>
        <v/>
      </c>
      <c r="M36" s="10">
        <f>IF($B36="","",IF($L36="Atrasado",TODAY()-$D36,IF(AND($J36&lt;&gt;"",$J36&gt;$D36),$J36-$D36,0)))</f>
        <v/>
      </c>
      <c r="N36" s="6" t="n"/>
    </row>
    <row r="37">
      <c r="A37" s="11" t="n"/>
      <c r="B37" s="6" t="n"/>
      <c r="C37" s="10">
        <f>IF($B37="","",IFERROR(VLOOKUP($B37,Contratos!$A:$L,2,FALSE),""))</f>
        <v/>
      </c>
      <c r="D37" s="7" t="n"/>
      <c r="E37" s="12">
        <f>IF($B37="","",IFERROR(VLOOKUP($B37,Contratos!$A:$L,6,FALSE),0))</f>
        <v/>
      </c>
      <c r="F37" s="8" t="n"/>
      <c r="G37" s="8" t="n"/>
      <c r="H37" s="12">
        <f>IF($B37="","",$E37+$F37+$G37)</f>
        <v/>
      </c>
      <c r="I37" s="8" t="n"/>
      <c r="J37" s="7" t="n"/>
      <c r="K37" s="6" t="n"/>
      <c r="L37" s="10">
        <f>IF($B37="","",IF(AND($I37&gt;0,$I37&gt;=$H37),"Recebido",IF($I37&gt;0,"Recebido parcial",IF(AND($D37&lt;&gt;"",TODAY()&gt;$D37),"Atrasado","Em aberto"))))</f>
        <v/>
      </c>
      <c r="M37" s="10">
        <f>IF($B37="","",IF($L37="Atrasado",TODAY()-$D37,IF(AND($J37&lt;&gt;"",$J37&gt;$D37),$J37-$D37,0)))</f>
        <v/>
      </c>
      <c r="N37" s="6" t="n"/>
    </row>
    <row r="38">
      <c r="A38" s="11" t="n"/>
      <c r="B38" s="6" t="n"/>
      <c r="C38" s="10">
        <f>IF($B38="","",IFERROR(VLOOKUP($B38,Contratos!$A:$L,2,FALSE),""))</f>
        <v/>
      </c>
      <c r="D38" s="7" t="n"/>
      <c r="E38" s="12">
        <f>IF($B38="","",IFERROR(VLOOKUP($B38,Contratos!$A:$L,6,FALSE),0))</f>
        <v/>
      </c>
      <c r="F38" s="8" t="n"/>
      <c r="G38" s="8" t="n"/>
      <c r="H38" s="12">
        <f>IF($B38="","",$E38+$F38+$G38)</f>
        <v/>
      </c>
      <c r="I38" s="8" t="n"/>
      <c r="J38" s="7" t="n"/>
      <c r="K38" s="6" t="n"/>
      <c r="L38" s="10">
        <f>IF($B38="","",IF(AND($I38&gt;0,$I38&gt;=$H38),"Recebido",IF($I38&gt;0,"Recebido parcial",IF(AND($D38&lt;&gt;"",TODAY()&gt;$D38),"Atrasado","Em aberto"))))</f>
        <v/>
      </c>
      <c r="M38" s="10">
        <f>IF($B38="","",IF($L38="Atrasado",TODAY()-$D38,IF(AND($J38&lt;&gt;"",$J38&gt;$D38),$J38-$D38,0)))</f>
        <v/>
      </c>
      <c r="N38" s="6" t="n"/>
    </row>
    <row r="39">
      <c r="A39" s="11" t="n"/>
      <c r="B39" s="6" t="n"/>
      <c r="C39" s="10">
        <f>IF($B39="","",IFERROR(VLOOKUP($B39,Contratos!$A:$L,2,FALSE),""))</f>
        <v/>
      </c>
      <c r="D39" s="7" t="n"/>
      <c r="E39" s="12">
        <f>IF($B39="","",IFERROR(VLOOKUP($B39,Contratos!$A:$L,6,FALSE),0))</f>
        <v/>
      </c>
      <c r="F39" s="8" t="n"/>
      <c r="G39" s="8" t="n"/>
      <c r="H39" s="12">
        <f>IF($B39="","",$E39+$F39+$G39)</f>
        <v/>
      </c>
      <c r="I39" s="8" t="n"/>
      <c r="J39" s="7" t="n"/>
      <c r="K39" s="6" t="n"/>
      <c r="L39" s="10">
        <f>IF($B39="","",IF(AND($I39&gt;0,$I39&gt;=$H39),"Recebido",IF($I39&gt;0,"Recebido parcial",IF(AND($D39&lt;&gt;"",TODAY()&gt;$D39),"Atrasado","Em aberto"))))</f>
        <v/>
      </c>
      <c r="M39" s="10">
        <f>IF($B39="","",IF($L39="Atrasado",TODAY()-$D39,IF(AND($J39&lt;&gt;"",$J39&gt;$D39),$J39-$D39,0)))</f>
        <v/>
      </c>
      <c r="N39" s="6" t="n"/>
    </row>
    <row r="40">
      <c r="A40" s="11" t="n"/>
      <c r="B40" s="6" t="n"/>
      <c r="C40" s="10">
        <f>IF($B40="","",IFERROR(VLOOKUP($B40,Contratos!$A:$L,2,FALSE),""))</f>
        <v/>
      </c>
      <c r="D40" s="7" t="n"/>
      <c r="E40" s="12">
        <f>IF($B40="","",IFERROR(VLOOKUP($B40,Contratos!$A:$L,6,FALSE),0))</f>
        <v/>
      </c>
      <c r="F40" s="8" t="n"/>
      <c r="G40" s="8" t="n"/>
      <c r="H40" s="12">
        <f>IF($B40="","",$E40+$F40+$G40)</f>
        <v/>
      </c>
      <c r="I40" s="8" t="n"/>
      <c r="J40" s="7" t="n"/>
      <c r="K40" s="6" t="n"/>
      <c r="L40" s="10">
        <f>IF($B40="","",IF(AND($I40&gt;0,$I40&gt;=$H40),"Recebido",IF($I40&gt;0,"Recebido parcial",IF(AND($D40&lt;&gt;"",TODAY()&gt;$D40),"Atrasado","Em aberto"))))</f>
        <v/>
      </c>
      <c r="M40" s="10">
        <f>IF($B40="","",IF($L40="Atrasado",TODAY()-$D40,IF(AND($J40&lt;&gt;"",$J40&gt;$D40),$J40-$D40,0)))</f>
        <v/>
      </c>
      <c r="N40" s="6" t="n"/>
    </row>
    <row r="41">
      <c r="A41" s="11" t="n"/>
      <c r="B41" s="6" t="n"/>
      <c r="C41" s="10">
        <f>IF($B41="","",IFERROR(VLOOKUP($B41,Contratos!$A:$L,2,FALSE),""))</f>
        <v/>
      </c>
      <c r="D41" s="7" t="n"/>
      <c r="E41" s="12">
        <f>IF($B41="","",IFERROR(VLOOKUP($B41,Contratos!$A:$L,6,FALSE),0))</f>
        <v/>
      </c>
      <c r="F41" s="8" t="n"/>
      <c r="G41" s="8" t="n"/>
      <c r="H41" s="12">
        <f>IF($B41="","",$E41+$F41+$G41)</f>
        <v/>
      </c>
      <c r="I41" s="8" t="n"/>
      <c r="J41" s="7" t="n"/>
      <c r="K41" s="6" t="n"/>
      <c r="L41" s="10">
        <f>IF($B41="","",IF(AND($I41&gt;0,$I41&gt;=$H41),"Recebido",IF($I41&gt;0,"Recebido parcial",IF(AND($D41&lt;&gt;"",TODAY()&gt;$D41),"Atrasado","Em aberto"))))</f>
        <v/>
      </c>
      <c r="M41" s="10">
        <f>IF($B41="","",IF($L41="Atrasado",TODAY()-$D41,IF(AND($J41&lt;&gt;"",$J41&gt;$D41),$J41-$D41,0)))</f>
        <v/>
      </c>
      <c r="N41" s="6" t="n"/>
    </row>
    <row r="42">
      <c r="A42" s="11" t="n"/>
      <c r="B42" s="6" t="n"/>
      <c r="C42" s="10">
        <f>IF($B42="","",IFERROR(VLOOKUP($B42,Contratos!$A:$L,2,FALSE),""))</f>
        <v/>
      </c>
      <c r="D42" s="7" t="n"/>
      <c r="E42" s="12">
        <f>IF($B42="","",IFERROR(VLOOKUP($B42,Contratos!$A:$L,6,FALSE),0))</f>
        <v/>
      </c>
      <c r="F42" s="8" t="n"/>
      <c r="G42" s="8" t="n"/>
      <c r="H42" s="12">
        <f>IF($B42="","",$E42+$F42+$G42)</f>
        <v/>
      </c>
      <c r="I42" s="8" t="n"/>
      <c r="J42" s="7" t="n"/>
      <c r="K42" s="6" t="n"/>
      <c r="L42" s="10">
        <f>IF($B42="","",IF(AND($I42&gt;0,$I42&gt;=$H42),"Recebido",IF($I42&gt;0,"Recebido parcial",IF(AND($D42&lt;&gt;"",TODAY()&gt;$D42),"Atrasado","Em aberto"))))</f>
        <v/>
      </c>
      <c r="M42" s="10">
        <f>IF($B42="","",IF($L42="Atrasado",TODAY()-$D42,IF(AND($J42&lt;&gt;"",$J42&gt;$D42),$J42-$D42,0)))</f>
        <v/>
      </c>
      <c r="N42" s="6" t="n"/>
    </row>
    <row r="43">
      <c r="A43" s="11" t="n"/>
      <c r="B43" s="6" t="n"/>
      <c r="C43" s="10">
        <f>IF($B43="","",IFERROR(VLOOKUP($B43,Contratos!$A:$L,2,FALSE),""))</f>
        <v/>
      </c>
      <c r="D43" s="7" t="n"/>
      <c r="E43" s="12">
        <f>IF($B43="","",IFERROR(VLOOKUP($B43,Contratos!$A:$L,6,FALSE),0))</f>
        <v/>
      </c>
      <c r="F43" s="8" t="n"/>
      <c r="G43" s="8" t="n"/>
      <c r="H43" s="12">
        <f>IF($B43="","",$E43+$F43+$G43)</f>
        <v/>
      </c>
      <c r="I43" s="8" t="n"/>
      <c r="J43" s="7" t="n"/>
      <c r="K43" s="6" t="n"/>
      <c r="L43" s="10">
        <f>IF($B43="","",IF(AND($I43&gt;0,$I43&gt;=$H43),"Recebido",IF($I43&gt;0,"Recebido parcial",IF(AND($D43&lt;&gt;"",TODAY()&gt;$D43),"Atrasado","Em aberto"))))</f>
        <v/>
      </c>
      <c r="M43" s="10">
        <f>IF($B43="","",IF($L43="Atrasado",TODAY()-$D43,IF(AND($J43&lt;&gt;"",$J43&gt;$D43),$J43-$D43,0)))</f>
        <v/>
      </c>
      <c r="N43" s="6" t="n"/>
    </row>
    <row r="44">
      <c r="A44" s="11" t="n"/>
      <c r="B44" s="6" t="n"/>
      <c r="C44" s="10">
        <f>IF($B44="","",IFERROR(VLOOKUP($B44,Contratos!$A:$L,2,FALSE),""))</f>
        <v/>
      </c>
      <c r="D44" s="7" t="n"/>
      <c r="E44" s="12">
        <f>IF($B44="","",IFERROR(VLOOKUP($B44,Contratos!$A:$L,6,FALSE),0))</f>
        <v/>
      </c>
      <c r="F44" s="8" t="n"/>
      <c r="G44" s="8" t="n"/>
      <c r="H44" s="12">
        <f>IF($B44="","",$E44+$F44+$G44)</f>
        <v/>
      </c>
      <c r="I44" s="8" t="n"/>
      <c r="J44" s="7" t="n"/>
      <c r="K44" s="6" t="n"/>
      <c r="L44" s="10">
        <f>IF($B44="","",IF(AND($I44&gt;0,$I44&gt;=$H44),"Recebido",IF($I44&gt;0,"Recebido parcial",IF(AND($D44&lt;&gt;"",TODAY()&gt;$D44),"Atrasado","Em aberto"))))</f>
        <v/>
      </c>
      <c r="M44" s="10">
        <f>IF($B44="","",IF($L44="Atrasado",TODAY()-$D44,IF(AND($J44&lt;&gt;"",$J44&gt;$D44),$J44-$D44,0)))</f>
        <v/>
      </c>
      <c r="N44" s="6" t="n"/>
    </row>
    <row r="45">
      <c r="A45" s="11" t="n"/>
      <c r="B45" s="6" t="n"/>
      <c r="C45" s="10">
        <f>IF($B45="","",IFERROR(VLOOKUP($B45,Contratos!$A:$L,2,FALSE),""))</f>
        <v/>
      </c>
      <c r="D45" s="7" t="n"/>
      <c r="E45" s="12">
        <f>IF($B45="","",IFERROR(VLOOKUP($B45,Contratos!$A:$L,6,FALSE),0))</f>
        <v/>
      </c>
      <c r="F45" s="8" t="n"/>
      <c r="G45" s="8" t="n"/>
      <c r="H45" s="12">
        <f>IF($B45="","",$E45+$F45+$G45)</f>
        <v/>
      </c>
      <c r="I45" s="8" t="n"/>
      <c r="J45" s="7" t="n"/>
      <c r="K45" s="6" t="n"/>
      <c r="L45" s="10">
        <f>IF($B45="","",IF(AND($I45&gt;0,$I45&gt;=$H45),"Recebido",IF($I45&gt;0,"Recebido parcial",IF(AND($D45&lt;&gt;"",TODAY()&gt;$D45),"Atrasado","Em aberto"))))</f>
        <v/>
      </c>
      <c r="M45" s="10">
        <f>IF($B45="","",IF($L45="Atrasado",TODAY()-$D45,IF(AND($J45&lt;&gt;"",$J45&gt;$D45),$J45-$D45,0)))</f>
        <v/>
      </c>
      <c r="N45" s="6" t="n"/>
    </row>
    <row r="46">
      <c r="A46" s="11" t="n"/>
      <c r="B46" s="6" t="n"/>
      <c r="C46" s="10">
        <f>IF($B46="","",IFERROR(VLOOKUP($B46,Contratos!$A:$L,2,FALSE),""))</f>
        <v/>
      </c>
      <c r="D46" s="7" t="n"/>
      <c r="E46" s="12">
        <f>IF($B46="","",IFERROR(VLOOKUP($B46,Contratos!$A:$L,6,FALSE),0))</f>
        <v/>
      </c>
      <c r="F46" s="8" t="n"/>
      <c r="G46" s="8" t="n"/>
      <c r="H46" s="12">
        <f>IF($B46="","",$E46+$F46+$G46)</f>
        <v/>
      </c>
      <c r="I46" s="8" t="n"/>
      <c r="J46" s="7" t="n"/>
      <c r="K46" s="6" t="n"/>
      <c r="L46" s="10">
        <f>IF($B46="","",IF(AND($I46&gt;0,$I46&gt;=$H46),"Recebido",IF($I46&gt;0,"Recebido parcial",IF(AND($D46&lt;&gt;"",TODAY()&gt;$D46),"Atrasado","Em aberto"))))</f>
        <v/>
      </c>
      <c r="M46" s="10">
        <f>IF($B46="","",IF($L46="Atrasado",TODAY()-$D46,IF(AND($J46&lt;&gt;"",$J46&gt;$D46),$J46-$D46,0)))</f>
        <v/>
      </c>
      <c r="N46" s="6" t="n"/>
    </row>
    <row r="47">
      <c r="A47" s="11" t="n"/>
      <c r="B47" s="6" t="n"/>
      <c r="C47" s="10">
        <f>IF($B47="","",IFERROR(VLOOKUP($B47,Contratos!$A:$L,2,FALSE),""))</f>
        <v/>
      </c>
      <c r="D47" s="7" t="n"/>
      <c r="E47" s="12">
        <f>IF($B47="","",IFERROR(VLOOKUP($B47,Contratos!$A:$L,6,FALSE),0))</f>
        <v/>
      </c>
      <c r="F47" s="8" t="n"/>
      <c r="G47" s="8" t="n"/>
      <c r="H47" s="12">
        <f>IF($B47="","",$E47+$F47+$G47)</f>
        <v/>
      </c>
      <c r="I47" s="8" t="n"/>
      <c r="J47" s="7" t="n"/>
      <c r="K47" s="6" t="n"/>
      <c r="L47" s="10">
        <f>IF($B47="","",IF(AND($I47&gt;0,$I47&gt;=$H47),"Recebido",IF($I47&gt;0,"Recebido parcial",IF(AND($D47&lt;&gt;"",TODAY()&gt;$D47),"Atrasado","Em aberto"))))</f>
        <v/>
      </c>
      <c r="M47" s="10">
        <f>IF($B47="","",IF($L47="Atrasado",TODAY()-$D47,IF(AND($J47&lt;&gt;"",$J47&gt;$D47),$J47-$D47,0)))</f>
        <v/>
      </c>
      <c r="N47" s="6" t="n"/>
    </row>
    <row r="48">
      <c r="A48" s="11" t="n"/>
      <c r="B48" s="6" t="n"/>
      <c r="C48" s="10">
        <f>IF($B48="","",IFERROR(VLOOKUP($B48,Contratos!$A:$L,2,FALSE),""))</f>
        <v/>
      </c>
      <c r="D48" s="7" t="n"/>
      <c r="E48" s="12">
        <f>IF($B48="","",IFERROR(VLOOKUP($B48,Contratos!$A:$L,6,FALSE),0))</f>
        <v/>
      </c>
      <c r="F48" s="8" t="n"/>
      <c r="G48" s="8" t="n"/>
      <c r="H48" s="12">
        <f>IF($B48="","",$E48+$F48+$G48)</f>
        <v/>
      </c>
      <c r="I48" s="8" t="n"/>
      <c r="J48" s="7" t="n"/>
      <c r="K48" s="6" t="n"/>
      <c r="L48" s="10">
        <f>IF($B48="","",IF(AND($I48&gt;0,$I48&gt;=$H48),"Recebido",IF($I48&gt;0,"Recebido parcial",IF(AND($D48&lt;&gt;"",TODAY()&gt;$D48),"Atrasado","Em aberto"))))</f>
        <v/>
      </c>
      <c r="M48" s="10">
        <f>IF($B48="","",IF($L48="Atrasado",TODAY()-$D48,IF(AND($J48&lt;&gt;"",$J48&gt;$D48),$J48-$D48,0)))</f>
        <v/>
      </c>
      <c r="N48" s="6" t="n"/>
    </row>
    <row r="49">
      <c r="A49" s="11" t="n"/>
      <c r="B49" s="6" t="n"/>
      <c r="C49" s="10">
        <f>IF($B49="","",IFERROR(VLOOKUP($B49,Contratos!$A:$L,2,FALSE),""))</f>
        <v/>
      </c>
      <c r="D49" s="7" t="n"/>
      <c r="E49" s="12">
        <f>IF($B49="","",IFERROR(VLOOKUP($B49,Contratos!$A:$L,6,FALSE),0))</f>
        <v/>
      </c>
      <c r="F49" s="8" t="n"/>
      <c r="G49" s="8" t="n"/>
      <c r="H49" s="12">
        <f>IF($B49="","",$E49+$F49+$G49)</f>
        <v/>
      </c>
      <c r="I49" s="8" t="n"/>
      <c r="J49" s="7" t="n"/>
      <c r="K49" s="6" t="n"/>
      <c r="L49" s="10">
        <f>IF($B49="","",IF(AND($I49&gt;0,$I49&gt;=$H49),"Recebido",IF($I49&gt;0,"Recebido parcial",IF(AND($D49&lt;&gt;"",TODAY()&gt;$D49),"Atrasado","Em aberto"))))</f>
        <v/>
      </c>
      <c r="M49" s="10">
        <f>IF($B49="","",IF($L49="Atrasado",TODAY()-$D49,IF(AND($J49&lt;&gt;"",$J49&gt;$D49),$J49-$D49,0)))</f>
        <v/>
      </c>
      <c r="N49" s="6" t="n"/>
    </row>
    <row r="50">
      <c r="A50" s="11" t="n"/>
      <c r="B50" s="6" t="n"/>
      <c r="C50" s="10">
        <f>IF($B50="","",IFERROR(VLOOKUP($B50,Contratos!$A:$L,2,FALSE),""))</f>
        <v/>
      </c>
      <c r="D50" s="7" t="n"/>
      <c r="E50" s="12">
        <f>IF($B50="","",IFERROR(VLOOKUP($B50,Contratos!$A:$L,6,FALSE),0))</f>
        <v/>
      </c>
      <c r="F50" s="8" t="n"/>
      <c r="G50" s="8" t="n"/>
      <c r="H50" s="12">
        <f>IF($B50="","",$E50+$F50+$G50)</f>
        <v/>
      </c>
      <c r="I50" s="8" t="n"/>
      <c r="J50" s="7" t="n"/>
      <c r="K50" s="6" t="n"/>
      <c r="L50" s="10">
        <f>IF($B50="","",IF(AND($I50&gt;0,$I50&gt;=$H50),"Recebido",IF($I50&gt;0,"Recebido parcial",IF(AND($D50&lt;&gt;"",TODAY()&gt;$D50),"Atrasado","Em aberto"))))</f>
        <v/>
      </c>
      <c r="M50" s="10">
        <f>IF($B50="","",IF($L50="Atrasado",TODAY()-$D50,IF(AND($J50&lt;&gt;"",$J50&gt;$D50),$J50-$D50,0)))</f>
        <v/>
      </c>
      <c r="N50" s="6" t="n"/>
    </row>
    <row r="51">
      <c r="A51" s="11" t="n"/>
      <c r="B51" s="6" t="n"/>
      <c r="C51" s="10">
        <f>IF($B51="","",IFERROR(VLOOKUP($B51,Contratos!$A:$L,2,FALSE),""))</f>
        <v/>
      </c>
      <c r="D51" s="7" t="n"/>
      <c r="E51" s="12">
        <f>IF($B51="","",IFERROR(VLOOKUP($B51,Contratos!$A:$L,6,FALSE),0))</f>
        <v/>
      </c>
      <c r="F51" s="8" t="n"/>
      <c r="G51" s="8" t="n"/>
      <c r="H51" s="12">
        <f>IF($B51="","",$E51+$F51+$G51)</f>
        <v/>
      </c>
      <c r="I51" s="8" t="n"/>
      <c r="J51" s="7" t="n"/>
      <c r="K51" s="6" t="n"/>
      <c r="L51" s="10">
        <f>IF($B51="","",IF(AND($I51&gt;0,$I51&gt;=$H51),"Recebido",IF($I51&gt;0,"Recebido parcial",IF(AND($D51&lt;&gt;"",TODAY()&gt;$D51),"Atrasado","Em aberto"))))</f>
        <v/>
      </c>
      <c r="M51" s="10">
        <f>IF($B51="","",IF($L51="Atrasado",TODAY()-$D51,IF(AND($J51&lt;&gt;"",$J51&gt;$D51),$J51-$D51,0)))</f>
        <v/>
      </c>
      <c r="N51" s="6" t="n"/>
    </row>
    <row r="52">
      <c r="A52" s="11" t="n"/>
      <c r="B52" s="6" t="n"/>
      <c r="C52" s="10">
        <f>IF($B52="","",IFERROR(VLOOKUP($B52,Contratos!$A:$L,2,FALSE),""))</f>
        <v/>
      </c>
      <c r="D52" s="7" t="n"/>
      <c r="E52" s="12">
        <f>IF($B52="","",IFERROR(VLOOKUP($B52,Contratos!$A:$L,6,FALSE),0))</f>
        <v/>
      </c>
      <c r="F52" s="8" t="n"/>
      <c r="G52" s="8" t="n"/>
      <c r="H52" s="12">
        <f>IF($B52="","",$E52+$F52+$G52)</f>
        <v/>
      </c>
      <c r="I52" s="8" t="n"/>
      <c r="J52" s="7" t="n"/>
      <c r="K52" s="6" t="n"/>
      <c r="L52" s="10">
        <f>IF($B52="","",IF(AND($I52&gt;0,$I52&gt;=$H52),"Recebido",IF($I52&gt;0,"Recebido parcial",IF(AND($D52&lt;&gt;"",TODAY()&gt;$D52),"Atrasado","Em aberto"))))</f>
        <v/>
      </c>
      <c r="M52" s="10">
        <f>IF($B52="","",IF($L52="Atrasado",TODAY()-$D52,IF(AND($J52&lt;&gt;"",$J52&gt;$D52),$J52-$D52,0)))</f>
        <v/>
      </c>
      <c r="N52" s="6" t="n"/>
    </row>
    <row r="53">
      <c r="A53" s="11" t="n"/>
      <c r="B53" s="6" t="n"/>
      <c r="C53" s="10">
        <f>IF($B53="","",IFERROR(VLOOKUP($B53,Contratos!$A:$L,2,FALSE),""))</f>
        <v/>
      </c>
      <c r="D53" s="7" t="n"/>
      <c r="E53" s="12">
        <f>IF($B53="","",IFERROR(VLOOKUP($B53,Contratos!$A:$L,6,FALSE),0))</f>
        <v/>
      </c>
      <c r="F53" s="8" t="n"/>
      <c r="G53" s="8" t="n"/>
      <c r="H53" s="12">
        <f>IF($B53="","",$E53+$F53+$G53)</f>
        <v/>
      </c>
      <c r="I53" s="8" t="n"/>
      <c r="J53" s="7" t="n"/>
      <c r="K53" s="6" t="n"/>
      <c r="L53" s="10">
        <f>IF($B53="","",IF(AND($I53&gt;0,$I53&gt;=$H53),"Recebido",IF($I53&gt;0,"Recebido parcial",IF(AND($D53&lt;&gt;"",TODAY()&gt;$D53),"Atrasado","Em aberto"))))</f>
        <v/>
      </c>
      <c r="M53" s="10">
        <f>IF($B53="","",IF($L53="Atrasado",TODAY()-$D53,IF(AND($J53&lt;&gt;"",$J53&gt;$D53),$J53-$D53,0)))</f>
        <v/>
      </c>
      <c r="N53" s="6" t="n"/>
    </row>
    <row r="54">
      <c r="A54" s="11" t="n"/>
      <c r="B54" s="6" t="n"/>
      <c r="C54" s="10">
        <f>IF($B54="","",IFERROR(VLOOKUP($B54,Contratos!$A:$L,2,FALSE),""))</f>
        <v/>
      </c>
      <c r="D54" s="7" t="n"/>
      <c r="E54" s="12">
        <f>IF($B54="","",IFERROR(VLOOKUP($B54,Contratos!$A:$L,6,FALSE),0))</f>
        <v/>
      </c>
      <c r="F54" s="8" t="n"/>
      <c r="G54" s="8" t="n"/>
      <c r="H54" s="12">
        <f>IF($B54="","",$E54+$F54+$G54)</f>
        <v/>
      </c>
      <c r="I54" s="8" t="n"/>
      <c r="J54" s="7" t="n"/>
      <c r="K54" s="6" t="n"/>
      <c r="L54" s="10">
        <f>IF($B54="","",IF(AND($I54&gt;0,$I54&gt;=$H54),"Recebido",IF($I54&gt;0,"Recebido parcial",IF(AND($D54&lt;&gt;"",TODAY()&gt;$D54),"Atrasado","Em aberto"))))</f>
        <v/>
      </c>
      <c r="M54" s="10">
        <f>IF($B54="","",IF($L54="Atrasado",TODAY()-$D54,IF(AND($J54&lt;&gt;"",$J54&gt;$D54),$J54-$D54,0)))</f>
        <v/>
      </c>
      <c r="N54" s="6" t="n"/>
    </row>
    <row r="55">
      <c r="A55" s="11" t="n"/>
      <c r="B55" s="6" t="n"/>
      <c r="C55" s="10">
        <f>IF($B55="","",IFERROR(VLOOKUP($B55,Contratos!$A:$L,2,FALSE),""))</f>
        <v/>
      </c>
      <c r="D55" s="7" t="n"/>
      <c r="E55" s="12">
        <f>IF($B55="","",IFERROR(VLOOKUP($B55,Contratos!$A:$L,6,FALSE),0))</f>
        <v/>
      </c>
      <c r="F55" s="8" t="n"/>
      <c r="G55" s="8" t="n"/>
      <c r="H55" s="12">
        <f>IF($B55="","",$E55+$F55+$G55)</f>
        <v/>
      </c>
      <c r="I55" s="8" t="n"/>
      <c r="J55" s="7" t="n"/>
      <c r="K55" s="6" t="n"/>
      <c r="L55" s="10">
        <f>IF($B55="","",IF(AND($I55&gt;0,$I55&gt;=$H55),"Recebido",IF($I55&gt;0,"Recebido parcial",IF(AND($D55&lt;&gt;"",TODAY()&gt;$D55),"Atrasado","Em aberto"))))</f>
        <v/>
      </c>
      <c r="M55" s="10">
        <f>IF($B55="","",IF($L55="Atrasado",TODAY()-$D55,IF(AND($J55&lt;&gt;"",$J55&gt;$D55),$J55-$D55,0)))</f>
        <v/>
      </c>
      <c r="N55" s="6" t="n"/>
    </row>
    <row r="56">
      <c r="A56" s="11" t="n"/>
      <c r="B56" s="6" t="n"/>
      <c r="C56" s="10">
        <f>IF($B56="","",IFERROR(VLOOKUP($B56,Contratos!$A:$L,2,FALSE),""))</f>
        <v/>
      </c>
      <c r="D56" s="7" t="n"/>
      <c r="E56" s="12">
        <f>IF($B56="","",IFERROR(VLOOKUP($B56,Contratos!$A:$L,6,FALSE),0))</f>
        <v/>
      </c>
      <c r="F56" s="8" t="n"/>
      <c r="G56" s="8" t="n"/>
      <c r="H56" s="12">
        <f>IF($B56="","",$E56+$F56+$G56)</f>
        <v/>
      </c>
      <c r="I56" s="8" t="n"/>
      <c r="J56" s="7" t="n"/>
      <c r="K56" s="6" t="n"/>
      <c r="L56" s="10">
        <f>IF($B56="","",IF(AND($I56&gt;0,$I56&gt;=$H56),"Recebido",IF($I56&gt;0,"Recebido parcial",IF(AND($D56&lt;&gt;"",TODAY()&gt;$D56),"Atrasado","Em aberto"))))</f>
        <v/>
      </c>
      <c r="M56" s="10">
        <f>IF($B56="","",IF($L56="Atrasado",TODAY()-$D56,IF(AND($J56&lt;&gt;"",$J56&gt;$D56),$J56-$D56,0)))</f>
        <v/>
      </c>
      <c r="N56" s="6" t="n"/>
    </row>
    <row r="57">
      <c r="A57" s="11" t="n"/>
      <c r="B57" s="6" t="n"/>
      <c r="C57" s="10">
        <f>IF($B57="","",IFERROR(VLOOKUP($B57,Contratos!$A:$L,2,FALSE),""))</f>
        <v/>
      </c>
      <c r="D57" s="7" t="n"/>
      <c r="E57" s="12">
        <f>IF($B57="","",IFERROR(VLOOKUP($B57,Contratos!$A:$L,6,FALSE),0))</f>
        <v/>
      </c>
      <c r="F57" s="8" t="n"/>
      <c r="G57" s="8" t="n"/>
      <c r="H57" s="12">
        <f>IF($B57="","",$E57+$F57+$G57)</f>
        <v/>
      </c>
      <c r="I57" s="8" t="n"/>
      <c r="J57" s="7" t="n"/>
      <c r="K57" s="6" t="n"/>
      <c r="L57" s="10">
        <f>IF($B57="","",IF(AND($I57&gt;0,$I57&gt;=$H57),"Recebido",IF($I57&gt;0,"Recebido parcial",IF(AND($D57&lt;&gt;"",TODAY()&gt;$D57),"Atrasado","Em aberto"))))</f>
        <v/>
      </c>
      <c r="M57" s="10">
        <f>IF($B57="","",IF($L57="Atrasado",TODAY()-$D57,IF(AND($J57&lt;&gt;"",$J57&gt;$D57),$J57-$D57,0)))</f>
        <v/>
      </c>
      <c r="N57" s="6" t="n"/>
    </row>
    <row r="58">
      <c r="A58" s="11" t="n"/>
      <c r="B58" s="6" t="n"/>
      <c r="C58" s="10">
        <f>IF($B58="","",IFERROR(VLOOKUP($B58,Contratos!$A:$L,2,FALSE),""))</f>
        <v/>
      </c>
      <c r="D58" s="7" t="n"/>
      <c r="E58" s="12">
        <f>IF($B58="","",IFERROR(VLOOKUP($B58,Contratos!$A:$L,6,FALSE),0))</f>
        <v/>
      </c>
      <c r="F58" s="8" t="n"/>
      <c r="G58" s="8" t="n"/>
      <c r="H58" s="12">
        <f>IF($B58="","",$E58+$F58+$G58)</f>
        <v/>
      </c>
      <c r="I58" s="8" t="n"/>
      <c r="J58" s="7" t="n"/>
      <c r="K58" s="6" t="n"/>
      <c r="L58" s="10">
        <f>IF($B58="","",IF(AND($I58&gt;0,$I58&gt;=$H58),"Recebido",IF($I58&gt;0,"Recebido parcial",IF(AND($D58&lt;&gt;"",TODAY()&gt;$D58),"Atrasado","Em aberto"))))</f>
        <v/>
      </c>
      <c r="M58" s="10">
        <f>IF($B58="","",IF($L58="Atrasado",TODAY()-$D58,IF(AND($J58&lt;&gt;"",$J58&gt;$D58),$J58-$D58,0)))</f>
        <v/>
      </c>
      <c r="N58" s="6" t="n"/>
    </row>
    <row r="59">
      <c r="A59" s="11" t="n"/>
      <c r="B59" s="6" t="n"/>
      <c r="C59" s="10">
        <f>IF($B59="","",IFERROR(VLOOKUP($B59,Contratos!$A:$L,2,FALSE),""))</f>
        <v/>
      </c>
      <c r="D59" s="7" t="n"/>
      <c r="E59" s="12">
        <f>IF($B59="","",IFERROR(VLOOKUP($B59,Contratos!$A:$L,6,FALSE),0))</f>
        <v/>
      </c>
      <c r="F59" s="8" t="n"/>
      <c r="G59" s="8" t="n"/>
      <c r="H59" s="12">
        <f>IF($B59="","",$E59+$F59+$G59)</f>
        <v/>
      </c>
      <c r="I59" s="8" t="n"/>
      <c r="J59" s="7" t="n"/>
      <c r="K59" s="6" t="n"/>
      <c r="L59" s="10">
        <f>IF($B59="","",IF(AND($I59&gt;0,$I59&gt;=$H59),"Recebido",IF($I59&gt;0,"Recebido parcial",IF(AND($D59&lt;&gt;"",TODAY()&gt;$D59),"Atrasado","Em aberto"))))</f>
        <v/>
      </c>
      <c r="M59" s="10">
        <f>IF($B59="","",IF($L59="Atrasado",TODAY()-$D59,IF(AND($J59&lt;&gt;"",$J59&gt;$D59),$J59-$D59,0)))</f>
        <v/>
      </c>
      <c r="N59" s="6" t="n"/>
    </row>
    <row r="60">
      <c r="A60" s="11" t="n"/>
      <c r="B60" s="6" t="n"/>
      <c r="C60" s="10">
        <f>IF($B60="","",IFERROR(VLOOKUP($B60,Contratos!$A:$L,2,FALSE),""))</f>
        <v/>
      </c>
      <c r="D60" s="7" t="n"/>
      <c r="E60" s="12">
        <f>IF($B60="","",IFERROR(VLOOKUP($B60,Contratos!$A:$L,6,FALSE),0))</f>
        <v/>
      </c>
      <c r="F60" s="8" t="n"/>
      <c r="G60" s="8" t="n"/>
      <c r="H60" s="12">
        <f>IF($B60="","",$E60+$F60+$G60)</f>
        <v/>
      </c>
      <c r="I60" s="8" t="n"/>
      <c r="J60" s="7" t="n"/>
      <c r="K60" s="6" t="n"/>
      <c r="L60" s="10">
        <f>IF($B60="","",IF(AND($I60&gt;0,$I60&gt;=$H60),"Recebido",IF($I60&gt;0,"Recebido parcial",IF(AND($D60&lt;&gt;"",TODAY()&gt;$D60),"Atrasado","Em aberto"))))</f>
        <v/>
      </c>
      <c r="M60" s="10">
        <f>IF($B60="","",IF($L60="Atrasado",TODAY()-$D60,IF(AND($J60&lt;&gt;"",$J60&gt;$D60),$J60-$D60,0)))</f>
        <v/>
      </c>
      <c r="N60" s="6" t="n"/>
    </row>
    <row r="61">
      <c r="A61" s="11" t="n"/>
      <c r="B61" s="6" t="n"/>
      <c r="C61" s="10">
        <f>IF($B61="","",IFERROR(VLOOKUP($B61,Contratos!$A:$L,2,FALSE),""))</f>
        <v/>
      </c>
      <c r="D61" s="7" t="n"/>
      <c r="E61" s="12">
        <f>IF($B61="","",IFERROR(VLOOKUP($B61,Contratos!$A:$L,6,FALSE),0))</f>
        <v/>
      </c>
      <c r="F61" s="8" t="n"/>
      <c r="G61" s="8" t="n"/>
      <c r="H61" s="12">
        <f>IF($B61="","",$E61+$F61+$G61)</f>
        <v/>
      </c>
      <c r="I61" s="8" t="n"/>
      <c r="J61" s="7" t="n"/>
      <c r="K61" s="6" t="n"/>
      <c r="L61" s="10">
        <f>IF($B61="","",IF(AND($I61&gt;0,$I61&gt;=$H61),"Recebido",IF($I61&gt;0,"Recebido parcial",IF(AND($D61&lt;&gt;"",TODAY()&gt;$D61),"Atrasado","Em aberto"))))</f>
        <v/>
      </c>
      <c r="M61" s="10">
        <f>IF($B61="","",IF($L61="Atrasado",TODAY()-$D61,IF(AND($J61&lt;&gt;"",$J61&gt;$D61),$J61-$D61,0)))</f>
        <v/>
      </c>
      <c r="N61" s="6" t="n"/>
    </row>
    <row r="62">
      <c r="A62" s="11" t="n"/>
      <c r="B62" s="6" t="n"/>
      <c r="C62" s="10">
        <f>IF($B62="","",IFERROR(VLOOKUP($B62,Contratos!$A:$L,2,FALSE),""))</f>
        <v/>
      </c>
      <c r="D62" s="7" t="n"/>
      <c r="E62" s="12">
        <f>IF($B62="","",IFERROR(VLOOKUP($B62,Contratos!$A:$L,6,FALSE),0))</f>
        <v/>
      </c>
      <c r="F62" s="8" t="n"/>
      <c r="G62" s="8" t="n"/>
      <c r="H62" s="12">
        <f>IF($B62="","",$E62+$F62+$G62)</f>
        <v/>
      </c>
      <c r="I62" s="8" t="n"/>
      <c r="J62" s="7" t="n"/>
      <c r="K62" s="6" t="n"/>
      <c r="L62" s="10">
        <f>IF($B62="","",IF(AND($I62&gt;0,$I62&gt;=$H62),"Recebido",IF($I62&gt;0,"Recebido parcial",IF(AND($D62&lt;&gt;"",TODAY()&gt;$D62),"Atrasado","Em aberto"))))</f>
        <v/>
      </c>
      <c r="M62" s="10">
        <f>IF($B62="","",IF($L62="Atrasado",TODAY()-$D62,IF(AND($J62&lt;&gt;"",$J62&gt;$D62),$J62-$D62,0)))</f>
        <v/>
      </c>
      <c r="N62" s="6" t="n"/>
    </row>
    <row r="63">
      <c r="A63" s="11" t="n"/>
      <c r="B63" s="6" t="n"/>
      <c r="C63" s="10">
        <f>IF($B63="","",IFERROR(VLOOKUP($B63,Contratos!$A:$L,2,FALSE),""))</f>
        <v/>
      </c>
      <c r="D63" s="7" t="n"/>
      <c r="E63" s="12">
        <f>IF($B63="","",IFERROR(VLOOKUP($B63,Contratos!$A:$L,6,FALSE),0))</f>
        <v/>
      </c>
      <c r="F63" s="8" t="n"/>
      <c r="G63" s="8" t="n"/>
      <c r="H63" s="12">
        <f>IF($B63="","",$E63+$F63+$G63)</f>
        <v/>
      </c>
      <c r="I63" s="8" t="n"/>
      <c r="J63" s="7" t="n"/>
      <c r="K63" s="6" t="n"/>
      <c r="L63" s="10">
        <f>IF($B63="","",IF(AND($I63&gt;0,$I63&gt;=$H63),"Recebido",IF($I63&gt;0,"Recebido parcial",IF(AND($D63&lt;&gt;"",TODAY()&gt;$D63),"Atrasado","Em aberto"))))</f>
        <v/>
      </c>
      <c r="M63" s="10">
        <f>IF($B63="","",IF($L63="Atrasado",TODAY()-$D63,IF(AND($J63&lt;&gt;"",$J63&gt;$D63),$J63-$D63,0)))</f>
        <v/>
      </c>
      <c r="N63" s="6" t="n"/>
    </row>
    <row r="64">
      <c r="A64" s="11" t="n"/>
      <c r="B64" s="6" t="n"/>
      <c r="C64" s="10">
        <f>IF($B64="","",IFERROR(VLOOKUP($B64,Contratos!$A:$L,2,FALSE),""))</f>
        <v/>
      </c>
      <c r="D64" s="7" t="n"/>
      <c r="E64" s="12">
        <f>IF($B64="","",IFERROR(VLOOKUP($B64,Contratos!$A:$L,6,FALSE),0))</f>
        <v/>
      </c>
      <c r="F64" s="8" t="n"/>
      <c r="G64" s="8" t="n"/>
      <c r="H64" s="12">
        <f>IF($B64="","",$E64+$F64+$G64)</f>
        <v/>
      </c>
      <c r="I64" s="8" t="n"/>
      <c r="J64" s="7" t="n"/>
      <c r="K64" s="6" t="n"/>
      <c r="L64" s="10">
        <f>IF($B64="","",IF(AND($I64&gt;0,$I64&gt;=$H64),"Recebido",IF($I64&gt;0,"Recebido parcial",IF(AND($D64&lt;&gt;"",TODAY()&gt;$D64),"Atrasado","Em aberto"))))</f>
        <v/>
      </c>
      <c r="M64" s="10">
        <f>IF($B64="","",IF($L64="Atrasado",TODAY()-$D64,IF(AND($J64&lt;&gt;"",$J64&gt;$D64),$J64-$D64,0)))</f>
        <v/>
      </c>
      <c r="N64" s="6" t="n"/>
    </row>
    <row r="65">
      <c r="A65" s="11" t="n"/>
      <c r="B65" s="6" t="n"/>
      <c r="C65" s="10">
        <f>IF($B65="","",IFERROR(VLOOKUP($B65,Contratos!$A:$L,2,FALSE),""))</f>
        <v/>
      </c>
      <c r="D65" s="7" t="n"/>
      <c r="E65" s="12">
        <f>IF($B65="","",IFERROR(VLOOKUP($B65,Contratos!$A:$L,6,FALSE),0))</f>
        <v/>
      </c>
      <c r="F65" s="8" t="n"/>
      <c r="G65" s="8" t="n"/>
      <c r="H65" s="12">
        <f>IF($B65="","",$E65+$F65+$G65)</f>
        <v/>
      </c>
      <c r="I65" s="8" t="n"/>
      <c r="J65" s="7" t="n"/>
      <c r="K65" s="6" t="n"/>
      <c r="L65" s="10">
        <f>IF($B65="","",IF(AND($I65&gt;0,$I65&gt;=$H65),"Recebido",IF($I65&gt;0,"Recebido parcial",IF(AND($D65&lt;&gt;"",TODAY()&gt;$D65),"Atrasado","Em aberto"))))</f>
        <v/>
      </c>
      <c r="M65" s="10">
        <f>IF($B65="","",IF($L65="Atrasado",TODAY()-$D65,IF(AND($J65&lt;&gt;"",$J65&gt;$D65),$J65-$D65,0)))</f>
        <v/>
      </c>
      <c r="N65" s="6" t="n"/>
    </row>
    <row r="66">
      <c r="A66" s="11" t="n"/>
      <c r="B66" s="6" t="n"/>
      <c r="C66" s="10">
        <f>IF($B66="","",IFERROR(VLOOKUP($B66,Contratos!$A:$L,2,FALSE),""))</f>
        <v/>
      </c>
      <c r="D66" s="7" t="n"/>
      <c r="E66" s="12">
        <f>IF($B66="","",IFERROR(VLOOKUP($B66,Contratos!$A:$L,6,FALSE),0))</f>
        <v/>
      </c>
      <c r="F66" s="8" t="n"/>
      <c r="G66" s="8" t="n"/>
      <c r="H66" s="12">
        <f>IF($B66="","",$E66+$F66+$G66)</f>
        <v/>
      </c>
      <c r="I66" s="8" t="n"/>
      <c r="J66" s="7" t="n"/>
      <c r="K66" s="6" t="n"/>
      <c r="L66" s="10">
        <f>IF($B66="","",IF(AND($I66&gt;0,$I66&gt;=$H66),"Recebido",IF($I66&gt;0,"Recebido parcial",IF(AND($D66&lt;&gt;"",TODAY()&gt;$D66),"Atrasado","Em aberto"))))</f>
        <v/>
      </c>
      <c r="M66" s="10">
        <f>IF($B66="","",IF($L66="Atrasado",TODAY()-$D66,IF(AND($J66&lt;&gt;"",$J66&gt;$D66),$J66-$D66,0)))</f>
        <v/>
      </c>
      <c r="N66" s="6" t="n"/>
    </row>
    <row r="67">
      <c r="A67" s="11" t="n"/>
      <c r="B67" s="6" t="n"/>
      <c r="C67" s="10">
        <f>IF($B67="","",IFERROR(VLOOKUP($B67,Contratos!$A:$L,2,FALSE),""))</f>
        <v/>
      </c>
      <c r="D67" s="7" t="n"/>
      <c r="E67" s="12">
        <f>IF($B67="","",IFERROR(VLOOKUP($B67,Contratos!$A:$L,6,FALSE),0))</f>
        <v/>
      </c>
      <c r="F67" s="8" t="n"/>
      <c r="G67" s="8" t="n"/>
      <c r="H67" s="12">
        <f>IF($B67="","",$E67+$F67+$G67)</f>
        <v/>
      </c>
      <c r="I67" s="8" t="n"/>
      <c r="J67" s="7" t="n"/>
      <c r="K67" s="6" t="n"/>
      <c r="L67" s="10">
        <f>IF($B67="","",IF(AND($I67&gt;0,$I67&gt;=$H67),"Recebido",IF($I67&gt;0,"Recebido parcial",IF(AND($D67&lt;&gt;"",TODAY()&gt;$D67),"Atrasado","Em aberto"))))</f>
        <v/>
      </c>
      <c r="M67" s="10">
        <f>IF($B67="","",IF($L67="Atrasado",TODAY()-$D67,IF(AND($J67&lt;&gt;"",$J67&gt;$D67),$J67-$D67,0)))</f>
        <v/>
      </c>
      <c r="N67" s="6" t="n"/>
    </row>
    <row r="68">
      <c r="A68" s="11" t="n"/>
      <c r="B68" s="6" t="n"/>
      <c r="C68" s="10">
        <f>IF($B68="","",IFERROR(VLOOKUP($B68,Contratos!$A:$L,2,FALSE),""))</f>
        <v/>
      </c>
      <c r="D68" s="7" t="n"/>
      <c r="E68" s="12">
        <f>IF($B68="","",IFERROR(VLOOKUP($B68,Contratos!$A:$L,6,FALSE),0))</f>
        <v/>
      </c>
      <c r="F68" s="8" t="n"/>
      <c r="G68" s="8" t="n"/>
      <c r="H68" s="12">
        <f>IF($B68="","",$E68+$F68+$G68)</f>
        <v/>
      </c>
      <c r="I68" s="8" t="n"/>
      <c r="J68" s="7" t="n"/>
      <c r="K68" s="6" t="n"/>
      <c r="L68" s="10">
        <f>IF($B68="","",IF(AND($I68&gt;0,$I68&gt;=$H68),"Recebido",IF($I68&gt;0,"Recebido parcial",IF(AND($D68&lt;&gt;"",TODAY()&gt;$D68),"Atrasado","Em aberto"))))</f>
        <v/>
      </c>
      <c r="M68" s="10">
        <f>IF($B68="","",IF($L68="Atrasado",TODAY()-$D68,IF(AND($J68&lt;&gt;"",$J68&gt;$D68),$J68-$D68,0)))</f>
        <v/>
      </c>
      <c r="N68" s="6" t="n"/>
    </row>
    <row r="69">
      <c r="A69" s="11" t="n"/>
      <c r="B69" s="6" t="n"/>
      <c r="C69" s="10">
        <f>IF($B69="","",IFERROR(VLOOKUP($B69,Contratos!$A:$L,2,FALSE),""))</f>
        <v/>
      </c>
      <c r="D69" s="7" t="n"/>
      <c r="E69" s="12">
        <f>IF($B69="","",IFERROR(VLOOKUP($B69,Contratos!$A:$L,6,FALSE),0))</f>
        <v/>
      </c>
      <c r="F69" s="8" t="n"/>
      <c r="G69" s="8" t="n"/>
      <c r="H69" s="12">
        <f>IF($B69="","",$E69+$F69+$G69)</f>
        <v/>
      </c>
      <c r="I69" s="8" t="n"/>
      <c r="J69" s="7" t="n"/>
      <c r="K69" s="6" t="n"/>
      <c r="L69" s="10">
        <f>IF($B69="","",IF(AND($I69&gt;0,$I69&gt;=$H69),"Recebido",IF($I69&gt;0,"Recebido parcial",IF(AND($D69&lt;&gt;"",TODAY()&gt;$D69),"Atrasado","Em aberto"))))</f>
        <v/>
      </c>
      <c r="M69" s="10">
        <f>IF($B69="","",IF($L69="Atrasado",TODAY()-$D69,IF(AND($J69&lt;&gt;"",$J69&gt;$D69),$J69-$D69,0)))</f>
        <v/>
      </c>
      <c r="N69" s="6" t="n"/>
    </row>
    <row r="70">
      <c r="A70" s="11" t="n"/>
      <c r="B70" s="6" t="n"/>
      <c r="C70" s="10">
        <f>IF($B70="","",IFERROR(VLOOKUP($B70,Contratos!$A:$L,2,FALSE),""))</f>
        <v/>
      </c>
      <c r="D70" s="7" t="n"/>
      <c r="E70" s="12">
        <f>IF($B70="","",IFERROR(VLOOKUP($B70,Contratos!$A:$L,6,FALSE),0))</f>
        <v/>
      </c>
      <c r="F70" s="8" t="n"/>
      <c r="G70" s="8" t="n"/>
      <c r="H70" s="12">
        <f>IF($B70="","",$E70+$F70+$G70)</f>
        <v/>
      </c>
      <c r="I70" s="8" t="n"/>
      <c r="J70" s="7" t="n"/>
      <c r="K70" s="6" t="n"/>
      <c r="L70" s="10">
        <f>IF($B70="","",IF(AND($I70&gt;0,$I70&gt;=$H70),"Recebido",IF($I70&gt;0,"Recebido parcial",IF(AND($D70&lt;&gt;"",TODAY()&gt;$D70),"Atrasado","Em aberto"))))</f>
        <v/>
      </c>
      <c r="M70" s="10">
        <f>IF($B70="","",IF($L70="Atrasado",TODAY()-$D70,IF(AND($J70&lt;&gt;"",$J70&gt;$D70),$J70-$D70,0)))</f>
        <v/>
      </c>
      <c r="N70" s="6" t="n"/>
    </row>
    <row r="71">
      <c r="A71" s="11" t="n"/>
      <c r="B71" s="6" t="n"/>
      <c r="C71" s="10">
        <f>IF($B71="","",IFERROR(VLOOKUP($B71,Contratos!$A:$L,2,FALSE),""))</f>
        <v/>
      </c>
      <c r="D71" s="7" t="n"/>
      <c r="E71" s="12">
        <f>IF($B71="","",IFERROR(VLOOKUP($B71,Contratos!$A:$L,6,FALSE),0))</f>
        <v/>
      </c>
      <c r="F71" s="8" t="n"/>
      <c r="G71" s="8" t="n"/>
      <c r="H71" s="12">
        <f>IF($B71="","",$E71+$F71+$G71)</f>
        <v/>
      </c>
      <c r="I71" s="8" t="n"/>
      <c r="J71" s="7" t="n"/>
      <c r="K71" s="6" t="n"/>
      <c r="L71" s="10">
        <f>IF($B71="","",IF(AND($I71&gt;0,$I71&gt;=$H71),"Recebido",IF($I71&gt;0,"Recebido parcial",IF(AND($D71&lt;&gt;"",TODAY()&gt;$D71),"Atrasado","Em aberto"))))</f>
        <v/>
      </c>
      <c r="M71" s="10">
        <f>IF($B71="","",IF($L71="Atrasado",TODAY()-$D71,IF(AND($J71&lt;&gt;"",$J71&gt;$D71),$J71-$D71,0)))</f>
        <v/>
      </c>
      <c r="N71" s="6" t="n"/>
    </row>
    <row r="72">
      <c r="A72" s="11" t="n"/>
      <c r="B72" s="6" t="n"/>
      <c r="C72" s="10">
        <f>IF($B72="","",IFERROR(VLOOKUP($B72,Contratos!$A:$L,2,FALSE),""))</f>
        <v/>
      </c>
      <c r="D72" s="7" t="n"/>
      <c r="E72" s="12">
        <f>IF($B72="","",IFERROR(VLOOKUP($B72,Contratos!$A:$L,6,FALSE),0))</f>
        <v/>
      </c>
      <c r="F72" s="8" t="n"/>
      <c r="G72" s="8" t="n"/>
      <c r="H72" s="12">
        <f>IF($B72="","",$E72+$F72+$G72)</f>
        <v/>
      </c>
      <c r="I72" s="8" t="n"/>
      <c r="J72" s="7" t="n"/>
      <c r="K72" s="6" t="n"/>
      <c r="L72" s="10">
        <f>IF($B72="","",IF(AND($I72&gt;0,$I72&gt;=$H72),"Recebido",IF($I72&gt;0,"Recebido parcial",IF(AND($D72&lt;&gt;"",TODAY()&gt;$D72),"Atrasado","Em aberto"))))</f>
        <v/>
      </c>
      <c r="M72" s="10">
        <f>IF($B72="","",IF($L72="Atrasado",TODAY()-$D72,IF(AND($J72&lt;&gt;"",$J72&gt;$D72),$J72-$D72,0)))</f>
        <v/>
      </c>
      <c r="N72" s="6" t="n"/>
    </row>
    <row r="73">
      <c r="A73" s="11" t="n"/>
      <c r="B73" s="6" t="n"/>
      <c r="C73" s="10">
        <f>IF($B73="","",IFERROR(VLOOKUP($B73,Contratos!$A:$L,2,FALSE),""))</f>
        <v/>
      </c>
      <c r="D73" s="7" t="n"/>
      <c r="E73" s="12">
        <f>IF($B73="","",IFERROR(VLOOKUP($B73,Contratos!$A:$L,6,FALSE),0))</f>
        <v/>
      </c>
      <c r="F73" s="8" t="n"/>
      <c r="G73" s="8" t="n"/>
      <c r="H73" s="12">
        <f>IF($B73="","",$E73+$F73+$G73)</f>
        <v/>
      </c>
      <c r="I73" s="8" t="n"/>
      <c r="J73" s="7" t="n"/>
      <c r="K73" s="6" t="n"/>
      <c r="L73" s="10">
        <f>IF($B73="","",IF(AND($I73&gt;0,$I73&gt;=$H73),"Recebido",IF($I73&gt;0,"Recebido parcial",IF(AND($D73&lt;&gt;"",TODAY()&gt;$D73),"Atrasado","Em aberto"))))</f>
        <v/>
      </c>
      <c r="M73" s="10">
        <f>IF($B73="","",IF($L73="Atrasado",TODAY()-$D73,IF(AND($J73&lt;&gt;"",$J73&gt;$D73),$J73-$D73,0)))</f>
        <v/>
      </c>
      <c r="N73" s="6" t="n"/>
    </row>
    <row r="74">
      <c r="A74" s="11" t="n"/>
      <c r="B74" s="6" t="n"/>
      <c r="C74" s="10">
        <f>IF($B74="","",IFERROR(VLOOKUP($B74,Contratos!$A:$L,2,FALSE),""))</f>
        <v/>
      </c>
      <c r="D74" s="7" t="n"/>
      <c r="E74" s="12">
        <f>IF($B74="","",IFERROR(VLOOKUP($B74,Contratos!$A:$L,6,FALSE),0))</f>
        <v/>
      </c>
      <c r="F74" s="8" t="n"/>
      <c r="G74" s="8" t="n"/>
      <c r="H74" s="12">
        <f>IF($B74="","",$E74+$F74+$G74)</f>
        <v/>
      </c>
      <c r="I74" s="8" t="n"/>
      <c r="J74" s="7" t="n"/>
      <c r="K74" s="6" t="n"/>
      <c r="L74" s="10">
        <f>IF($B74="","",IF(AND($I74&gt;0,$I74&gt;=$H74),"Recebido",IF($I74&gt;0,"Recebido parcial",IF(AND($D74&lt;&gt;"",TODAY()&gt;$D74),"Atrasado","Em aberto"))))</f>
        <v/>
      </c>
      <c r="M74" s="10">
        <f>IF($B74="","",IF($L74="Atrasado",TODAY()-$D74,IF(AND($J74&lt;&gt;"",$J74&gt;$D74),$J74-$D74,0)))</f>
        <v/>
      </c>
      <c r="N74" s="6" t="n"/>
    </row>
    <row r="75">
      <c r="A75" s="11" t="n"/>
      <c r="B75" s="6" t="n"/>
      <c r="C75" s="10">
        <f>IF($B75="","",IFERROR(VLOOKUP($B75,Contratos!$A:$L,2,FALSE),""))</f>
        <v/>
      </c>
      <c r="D75" s="7" t="n"/>
      <c r="E75" s="12">
        <f>IF($B75="","",IFERROR(VLOOKUP($B75,Contratos!$A:$L,6,FALSE),0))</f>
        <v/>
      </c>
      <c r="F75" s="8" t="n"/>
      <c r="G75" s="8" t="n"/>
      <c r="H75" s="12">
        <f>IF($B75="","",$E75+$F75+$G75)</f>
        <v/>
      </c>
      <c r="I75" s="8" t="n"/>
      <c r="J75" s="7" t="n"/>
      <c r="K75" s="6" t="n"/>
      <c r="L75" s="10">
        <f>IF($B75="","",IF(AND($I75&gt;0,$I75&gt;=$H75),"Recebido",IF($I75&gt;0,"Recebido parcial",IF(AND($D75&lt;&gt;"",TODAY()&gt;$D75),"Atrasado","Em aberto"))))</f>
        <v/>
      </c>
      <c r="M75" s="10">
        <f>IF($B75="","",IF($L75="Atrasado",TODAY()-$D75,IF(AND($J75&lt;&gt;"",$J75&gt;$D75),$J75-$D75,0)))</f>
        <v/>
      </c>
      <c r="N75" s="6" t="n"/>
    </row>
    <row r="76">
      <c r="A76" s="11" t="n"/>
      <c r="B76" s="6" t="n"/>
      <c r="C76" s="10">
        <f>IF($B76="","",IFERROR(VLOOKUP($B76,Contratos!$A:$L,2,FALSE),""))</f>
        <v/>
      </c>
      <c r="D76" s="7" t="n"/>
      <c r="E76" s="12">
        <f>IF($B76="","",IFERROR(VLOOKUP($B76,Contratos!$A:$L,6,FALSE),0))</f>
        <v/>
      </c>
      <c r="F76" s="8" t="n"/>
      <c r="G76" s="8" t="n"/>
      <c r="H76" s="12">
        <f>IF($B76="","",$E76+$F76+$G76)</f>
        <v/>
      </c>
      <c r="I76" s="8" t="n"/>
      <c r="J76" s="7" t="n"/>
      <c r="K76" s="6" t="n"/>
      <c r="L76" s="10">
        <f>IF($B76="","",IF(AND($I76&gt;0,$I76&gt;=$H76),"Recebido",IF($I76&gt;0,"Recebido parcial",IF(AND($D76&lt;&gt;"",TODAY()&gt;$D76),"Atrasado","Em aberto"))))</f>
        <v/>
      </c>
      <c r="M76" s="10">
        <f>IF($B76="","",IF($L76="Atrasado",TODAY()-$D76,IF(AND($J76&lt;&gt;"",$J76&gt;$D76),$J76-$D76,0)))</f>
        <v/>
      </c>
      <c r="N76" s="6" t="n"/>
    </row>
    <row r="77">
      <c r="A77" s="11" t="n"/>
      <c r="B77" s="6" t="n"/>
      <c r="C77" s="10">
        <f>IF($B77="","",IFERROR(VLOOKUP($B77,Contratos!$A:$L,2,FALSE),""))</f>
        <v/>
      </c>
      <c r="D77" s="7" t="n"/>
      <c r="E77" s="12">
        <f>IF($B77="","",IFERROR(VLOOKUP($B77,Contratos!$A:$L,6,FALSE),0))</f>
        <v/>
      </c>
      <c r="F77" s="8" t="n"/>
      <c r="G77" s="8" t="n"/>
      <c r="H77" s="12">
        <f>IF($B77="","",$E77+$F77+$G77)</f>
        <v/>
      </c>
      <c r="I77" s="8" t="n"/>
      <c r="J77" s="7" t="n"/>
      <c r="K77" s="6" t="n"/>
      <c r="L77" s="10">
        <f>IF($B77="","",IF(AND($I77&gt;0,$I77&gt;=$H77),"Recebido",IF($I77&gt;0,"Recebido parcial",IF(AND($D77&lt;&gt;"",TODAY()&gt;$D77),"Atrasado","Em aberto"))))</f>
        <v/>
      </c>
      <c r="M77" s="10">
        <f>IF($B77="","",IF($L77="Atrasado",TODAY()-$D77,IF(AND($J77&lt;&gt;"",$J77&gt;$D77),$J77-$D77,0)))</f>
        <v/>
      </c>
      <c r="N77" s="6" t="n"/>
    </row>
    <row r="78">
      <c r="A78" s="11" t="n"/>
      <c r="B78" s="6" t="n"/>
      <c r="C78" s="10">
        <f>IF($B78="","",IFERROR(VLOOKUP($B78,Contratos!$A:$L,2,FALSE),""))</f>
        <v/>
      </c>
      <c r="D78" s="7" t="n"/>
      <c r="E78" s="12">
        <f>IF($B78="","",IFERROR(VLOOKUP($B78,Contratos!$A:$L,6,FALSE),0))</f>
        <v/>
      </c>
      <c r="F78" s="8" t="n"/>
      <c r="G78" s="8" t="n"/>
      <c r="H78" s="12">
        <f>IF($B78="","",$E78+$F78+$G78)</f>
        <v/>
      </c>
      <c r="I78" s="8" t="n"/>
      <c r="J78" s="7" t="n"/>
      <c r="K78" s="6" t="n"/>
      <c r="L78" s="10">
        <f>IF($B78="","",IF(AND($I78&gt;0,$I78&gt;=$H78),"Recebido",IF($I78&gt;0,"Recebido parcial",IF(AND($D78&lt;&gt;"",TODAY()&gt;$D78),"Atrasado","Em aberto"))))</f>
        <v/>
      </c>
      <c r="M78" s="10">
        <f>IF($B78="","",IF($L78="Atrasado",TODAY()-$D78,IF(AND($J78&lt;&gt;"",$J78&gt;$D78),$J78-$D78,0)))</f>
        <v/>
      </c>
      <c r="N78" s="6" t="n"/>
    </row>
    <row r="79">
      <c r="A79" s="11" t="n"/>
      <c r="B79" s="6" t="n"/>
      <c r="C79" s="10">
        <f>IF($B79="","",IFERROR(VLOOKUP($B79,Contratos!$A:$L,2,FALSE),""))</f>
        <v/>
      </c>
      <c r="D79" s="7" t="n"/>
      <c r="E79" s="12">
        <f>IF($B79="","",IFERROR(VLOOKUP($B79,Contratos!$A:$L,6,FALSE),0))</f>
        <v/>
      </c>
      <c r="F79" s="8" t="n"/>
      <c r="G79" s="8" t="n"/>
      <c r="H79" s="12">
        <f>IF($B79="","",$E79+$F79+$G79)</f>
        <v/>
      </c>
      <c r="I79" s="8" t="n"/>
      <c r="J79" s="7" t="n"/>
      <c r="K79" s="6" t="n"/>
      <c r="L79" s="10">
        <f>IF($B79="","",IF(AND($I79&gt;0,$I79&gt;=$H79),"Recebido",IF($I79&gt;0,"Recebido parcial",IF(AND($D79&lt;&gt;"",TODAY()&gt;$D79),"Atrasado","Em aberto"))))</f>
        <v/>
      </c>
      <c r="M79" s="10">
        <f>IF($B79="","",IF($L79="Atrasado",TODAY()-$D79,IF(AND($J79&lt;&gt;"",$J79&gt;$D79),$J79-$D79,0)))</f>
        <v/>
      </c>
      <c r="N79" s="6" t="n"/>
    </row>
    <row r="80">
      <c r="A80" s="11" t="n"/>
      <c r="B80" s="6" t="n"/>
      <c r="C80" s="10">
        <f>IF($B80="","",IFERROR(VLOOKUP($B80,Contratos!$A:$L,2,FALSE),""))</f>
        <v/>
      </c>
      <c r="D80" s="7" t="n"/>
      <c r="E80" s="12">
        <f>IF($B80="","",IFERROR(VLOOKUP($B80,Contratos!$A:$L,6,FALSE),0))</f>
        <v/>
      </c>
      <c r="F80" s="8" t="n"/>
      <c r="G80" s="8" t="n"/>
      <c r="H80" s="12">
        <f>IF($B80="","",$E80+$F80+$G80)</f>
        <v/>
      </c>
      <c r="I80" s="8" t="n"/>
      <c r="J80" s="7" t="n"/>
      <c r="K80" s="6" t="n"/>
      <c r="L80" s="10">
        <f>IF($B80="","",IF(AND($I80&gt;0,$I80&gt;=$H80),"Recebido",IF($I80&gt;0,"Recebido parcial",IF(AND($D80&lt;&gt;"",TODAY()&gt;$D80),"Atrasado","Em aberto"))))</f>
        <v/>
      </c>
      <c r="M80" s="10">
        <f>IF($B80="","",IF($L80="Atrasado",TODAY()-$D80,IF(AND($J80&lt;&gt;"",$J80&gt;$D80),$J80-$D80,0)))</f>
        <v/>
      </c>
      <c r="N80" s="6" t="n"/>
    </row>
    <row r="81">
      <c r="A81" s="11" t="n"/>
      <c r="B81" s="6" t="n"/>
      <c r="C81" s="10">
        <f>IF($B81="","",IFERROR(VLOOKUP($B81,Contratos!$A:$L,2,FALSE),""))</f>
        <v/>
      </c>
      <c r="D81" s="7" t="n"/>
      <c r="E81" s="12">
        <f>IF($B81="","",IFERROR(VLOOKUP($B81,Contratos!$A:$L,6,FALSE),0))</f>
        <v/>
      </c>
      <c r="F81" s="8" t="n"/>
      <c r="G81" s="8" t="n"/>
      <c r="H81" s="12">
        <f>IF($B81="","",$E81+$F81+$G81)</f>
        <v/>
      </c>
      <c r="I81" s="8" t="n"/>
      <c r="J81" s="7" t="n"/>
      <c r="K81" s="6" t="n"/>
      <c r="L81" s="10">
        <f>IF($B81="","",IF(AND($I81&gt;0,$I81&gt;=$H81),"Recebido",IF($I81&gt;0,"Recebido parcial",IF(AND($D81&lt;&gt;"",TODAY()&gt;$D81),"Atrasado","Em aberto"))))</f>
        <v/>
      </c>
      <c r="M81" s="10">
        <f>IF($B81="","",IF($L81="Atrasado",TODAY()-$D81,IF(AND($J81&lt;&gt;"",$J81&gt;$D81),$J81-$D81,0)))</f>
        <v/>
      </c>
      <c r="N81" s="6" t="n"/>
    </row>
    <row r="82">
      <c r="A82" s="11" t="n"/>
      <c r="B82" s="6" t="n"/>
      <c r="C82" s="10">
        <f>IF($B82="","",IFERROR(VLOOKUP($B82,Contratos!$A:$L,2,FALSE),""))</f>
        <v/>
      </c>
      <c r="D82" s="7" t="n"/>
      <c r="E82" s="12">
        <f>IF($B82="","",IFERROR(VLOOKUP($B82,Contratos!$A:$L,6,FALSE),0))</f>
        <v/>
      </c>
      <c r="F82" s="8" t="n"/>
      <c r="G82" s="8" t="n"/>
      <c r="H82" s="12">
        <f>IF($B82="","",$E82+$F82+$G82)</f>
        <v/>
      </c>
      <c r="I82" s="8" t="n"/>
      <c r="J82" s="7" t="n"/>
      <c r="K82" s="6" t="n"/>
      <c r="L82" s="10">
        <f>IF($B82="","",IF(AND($I82&gt;0,$I82&gt;=$H82),"Recebido",IF($I82&gt;0,"Recebido parcial",IF(AND($D82&lt;&gt;"",TODAY()&gt;$D82),"Atrasado","Em aberto"))))</f>
        <v/>
      </c>
      <c r="M82" s="10">
        <f>IF($B82="","",IF($L82="Atrasado",TODAY()-$D82,IF(AND($J82&lt;&gt;"",$J82&gt;$D82),$J82-$D82,0)))</f>
        <v/>
      </c>
      <c r="N82" s="6" t="n"/>
    </row>
    <row r="83">
      <c r="A83" s="11" t="n"/>
      <c r="B83" s="6" t="n"/>
      <c r="C83" s="10">
        <f>IF($B83="","",IFERROR(VLOOKUP($B83,Contratos!$A:$L,2,FALSE),""))</f>
        <v/>
      </c>
      <c r="D83" s="7" t="n"/>
      <c r="E83" s="12">
        <f>IF($B83="","",IFERROR(VLOOKUP($B83,Contratos!$A:$L,6,FALSE),0))</f>
        <v/>
      </c>
      <c r="F83" s="8" t="n"/>
      <c r="G83" s="8" t="n"/>
      <c r="H83" s="12">
        <f>IF($B83="","",$E83+$F83+$G83)</f>
        <v/>
      </c>
      <c r="I83" s="8" t="n"/>
      <c r="J83" s="7" t="n"/>
      <c r="K83" s="6" t="n"/>
      <c r="L83" s="10">
        <f>IF($B83="","",IF(AND($I83&gt;0,$I83&gt;=$H83),"Recebido",IF($I83&gt;0,"Recebido parcial",IF(AND($D83&lt;&gt;"",TODAY()&gt;$D83),"Atrasado","Em aberto"))))</f>
        <v/>
      </c>
      <c r="M83" s="10">
        <f>IF($B83="","",IF($L83="Atrasado",TODAY()-$D83,IF(AND($J83&lt;&gt;"",$J83&gt;$D83),$J83-$D83,0)))</f>
        <v/>
      </c>
      <c r="N83" s="6" t="n"/>
    </row>
    <row r="84">
      <c r="A84" s="11" t="n"/>
      <c r="B84" s="6" t="n"/>
      <c r="C84" s="10">
        <f>IF($B84="","",IFERROR(VLOOKUP($B84,Contratos!$A:$L,2,FALSE),""))</f>
        <v/>
      </c>
      <c r="D84" s="7" t="n"/>
      <c r="E84" s="12">
        <f>IF($B84="","",IFERROR(VLOOKUP($B84,Contratos!$A:$L,6,FALSE),0))</f>
        <v/>
      </c>
      <c r="F84" s="8" t="n"/>
      <c r="G84" s="8" t="n"/>
      <c r="H84" s="12">
        <f>IF($B84="","",$E84+$F84+$G84)</f>
        <v/>
      </c>
      <c r="I84" s="8" t="n"/>
      <c r="J84" s="7" t="n"/>
      <c r="K84" s="6" t="n"/>
      <c r="L84" s="10">
        <f>IF($B84="","",IF(AND($I84&gt;0,$I84&gt;=$H84),"Recebido",IF($I84&gt;0,"Recebido parcial",IF(AND($D84&lt;&gt;"",TODAY()&gt;$D84),"Atrasado","Em aberto"))))</f>
        <v/>
      </c>
      <c r="M84" s="10">
        <f>IF($B84="","",IF($L84="Atrasado",TODAY()-$D84,IF(AND($J84&lt;&gt;"",$J84&gt;$D84),$J84-$D84,0)))</f>
        <v/>
      </c>
      <c r="N84" s="6" t="n"/>
    </row>
    <row r="85">
      <c r="A85" s="11" t="n"/>
      <c r="B85" s="6" t="n"/>
      <c r="C85" s="10">
        <f>IF($B85="","",IFERROR(VLOOKUP($B85,Contratos!$A:$L,2,FALSE),""))</f>
        <v/>
      </c>
      <c r="D85" s="7" t="n"/>
      <c r="E85" s="12">
        <f>IF($B85="","",IFERROR(VLOOKUP($B85,Contratos!$A:$L,6,FALSE),0))</f>
        <v/>
      </c>
      <c r="F85" s="8" t="n"/>
      <c r="G85" s="8" t="n"/>
      <c r="H85" s="12">
        <f>IF($B85="","",$E85+$F85+$G85)</f>
        <v/>
      </c>
      <c r="I85" s="8" t="n"/>
      <c r="J85" s="7" t="n"/>
      <c r="K85" s="6" t="n"/>
      <c r="L85" s="10">
        <f>IF($B85="","",IF(AND($I85&gt;0,$I85&gt;=$H85),"Recebido",IF($I85&gt;0,"Recebido parcial",IF(AND($D85&lt;&gt;"",TODAY()&gt;$D85),"Atrasado","Em aberto"))))</f>
        <v/>
      </c>
      <c r="M85" s="10">
        <f>IF($B85="","",IF($L85="Atrasado",TODAY()-$D85,IF(AND($J85&lt;&gt;"",$J85&gt;$D85),$J85-$D85,0)))</f>
        <v/>
      </c>
      <c r="N85" s="6" t="n"/>
    </row>
    <row r="86">
      <c r="A86" s="11" t="n"/>
      <c r="B86" s="6" t="n"/>
      <c r="C86" s="10">
        <f>IF($B86="","",IFERROR(VLOOKUP($B86,Contratos!$A:$L,2,FALSE),""))</f>
        <v/>
      </c>
      <c r="D86" s="7" t="n"/>
      <c r="E86" s="12">
        <f>IF($B86="","",IFERROR(VLOOKUP($B86,Contratos!$A:$L,6,FALSE),0))</f>
        <v/>
      </c>
      <c r="F86" s="8" t="n"/>
      <c r="G86" s="8" t="n"/>
      <c r="H86" s="12">
        <f>IF($B86="","",$E86+$F86+$G86)</f>
        <v/>
      </c>
      <c r="I86" s="8" t="n"/>
      <c r="J86" s="7" t="n"/>
      <c r="K86" s="6" t="n"/>
      <c r="L86" s="10">
        <f>IF($B86="","",IF(AND($I86&gt;0,$I86&gt;=$H86),"Recebido",IF($I86&gt;0,"Recebido parcial",IF(AND($D86&lt;&gt;"",TODAY()&gt;$D86),"Atrasado","Em aberto"))))</f>
        <v/>
      </c>
      <c r="M86" s="10">
        <f>IF($B86="","",IF($L86="Atrasado",TODAY()-$D86,IF(AND($J86&lt;&gt;"",$J86&gt;$D86),$J86-$D86,0)))</f>
        <v/>
      </c>
      <c r="N86" s="6" t="n"/>
    </row>
    <row r="87">
      <c r="A87" s="11" t="n"/>
      <c r="B87" s="6" t="n"/>
      <c r="C87" s="10">
        <f>IF($B87="","",IFERROR(VLOOKUP($B87,Contratos!$A:$L,2,FALSE),""))</f>
        <v/>
      </c>
      <c r="D87" s="7" t="n"/>
      <c r="E87" s="12">
        <f>IF($B87="","",IFERROR(VLOOKUP($B87,Contratos!$A:$L,6,FALSE),0))</f>
        <v/>
      </c>
      <c r="F87" s="8" t="n"/>
      <c r="G87" s="8" t="n"/>
      <c r="H87" s="12">
        <f>IF($B87="","",$E87+$F87+$G87)</f>
        <v/>
      </c>
      <c r="I87" s="8" t="n"/>
      <c r="J87" s="7" t="n"/>
      <c r="K87" s="6" t="n"/>
      <c r="L87" s="10">
        <f>IF($B87="","",IF(AND($I87&gt;0,$I87&gt;=$H87),"Recebido",IF($I87&gt;0,"Recebido parcial",IF(AND($D87&lt;&gt;"",TODAY()&gt;$D87),"Atrasado","Em aberto"))))</f>
        <v/>
      </c>
      <c r="M87" s="10">
        <f>IF($B87="","",IF($L87="Atrasado",TODAY()-$D87,IF(AND($J87&lt;&gt;"",$J87&gt;$D87),$J87-$D87,0)))</f>
        <v/>
      </c>
      <c r="N87" s="6" t="n"/>
    </row>
    <row r="88">
      <c r="A88" s="11" t="n"/>
      <c r="B88" s="6" t="n"/>
      <c r="C88" s="10">
        <f>IF($B88="","",IFERROR(VLOOKUP($B88,Contratos!$A:$L,2,FALSE),""))</f>
        <v/>
      </c>
      <c r="D88" s="7" t="n"/>
      <c r="E88" s="12">
        <f>IF($B88="","",IFERROR(VLOOKUP($B88,Contratos!$A:$L,6,FALSE),0))</f>
        <v/>
      </c>
      <c r="F88" s="8" t="n"/>
      <c r="G88" s="8" t="n"/>
      <c r="H88" s="12">
        <f>IF($B88="","",$E88+$F88+$G88)</f>
        <v/>
      </c>
      <c r="I88" s="8" t="n"/>
      <c r="J88" s="7" t="n"/>
      <c r="K88" s="6" t="n"/>
      <c r="L88" s="10">
        <f>IF($B88="","",IF(AND($I88&gt;0,$I88&gt;=$H88),"Recebido",IF($I88&gt;0,"Recebido parcial",IF(AND($D88&lt;&gt;"",TODAY()&gt;$D88),"Atrasado","Em aberto"))))</f>
        <v/>
      </c>
      <c r="M88" s="10">
        <f>IF($B88="","",IF($L88="Atrasado",TODAY()-$D88,IF(AND($J88&lt;&gt;"",$J88&gt;$D88),$J88-$D88,0)))</f>
        <v/>
      </c>
      <c r="N88" s="6" t="n"/>
    </row>
    <row r="89">
      <c r="A89" s="11" t="n"/>
      <c r="B89" s="6" t="n"/>
      <c r="C89" s="10">
        <f>IF($B89="","",IFERROR(VLOOKUP($B89,Contratos!$A:$L,2,FALSE),""))</f>
        <v/>
      </c>
      <c r="D89" s="7" t="n"/>
      <c r="E89" s="12">
        <f>IF($B89="","",IFERROR(VLOOKUP($B89,Contratos!$A:$L,6,FALSE),0))</f>
        <v/>
      </c>
      <c r="F89" s="8" t="n"/>
      <c r="G89" s="8" t="n"/>
      <c r="H89" s="12">
        <f>IF($B89="","",$E89+$F89+$G89)</f>
        <v/>
      </c>
      <c r="I89" s="8" t="n"/>
      <c r="J89" s="7" t="n"/>
      <c r="K89" s="6" t="n"/>
      <c r="L89" s="10">
        <f>IF($B89="","",IF(AND($I89&gt;0,$I89&gt;=$H89),"Recebido",IF($I89&gt;0,"Recebido parcial",IF(AND($D89&lt;&gt;"",TODAY()&gt;$D89),"Atrasado","Em aberto"))))</f>
        <v/>
      </c>
      <c r="M89" s="10">
        <f>IF($B89="","",IF($L89="Atrasado",TODAY()-$D89,IF(AND($J89&lt;&gt;"",$J89&gt;$D89),$J89-$D89,0)))</f>
        <v/>
      </c>
      <c r="N89" s="6" t="n"/>
    </row>
    <row r="90">
      <c r="A90" s="11" t="n"/>
      <c r="B90" s="6" t="n"/>
      <c r="C90" s="10">
        <f>IF($B90="","",IFERROR(VLOOKUP($B90,Contratos!$A:$L,2,FALSE),""))</f>
        <v/>
      </c>
      <c r="D90" s="7" t="n"/>
      <c r="E90" s="12">
        <f>IF($B90="","",IFERROR(VLOOKUP($B90,Contratos!$A:$L,6,FALSE),0))</f>
        <v/>
      </c>
      <c r="F90" s="8" t="n"/>
      <c r="G90" s="8" t="n"/>
      <c r="H90" s="12">
        <f>IF($B90="","",$E90+$F90+$G90)</f>
        <v/>
      </c>
      <c r="I90" s="8" t="n"/>
      <c r="J90" s="7" t="n"/>
      <c r="K90" s="6" t="n"/>
      <c r="L90" s="10">
        <f>IF($B90="","",IF(AND($I90&gt;0,$I90&gt;=$H90),"Recebido",IF($I90&gt;0,"Recebido parcial",IF(AND($D90&lt;&gt;"",TODAY()&gt;$D90),"Atrasado","Em aberto"))))</f>
        <v/>
      </c>
      <c r="M90" s="10">
        <f>IF($B90="","",IF($L90="Atrasado",TODAY()-$D90,IF(AND($J90&lt;&gt;"",$J90&gt;$D90),$J90-$D90,0)))</f>
        <v/>
      </c>
      <c r="N90" s="6" t="n"/>
    </row>
    <row r="91">
      <c r="A91" s="11" t="n"/>
      <c r="B91" s="6" t="n"/>
      <c r="C91" s="10">
        <f>IF($B91="","",IFERROR(VLOOKUP($B91,Contratos!$A:$L,2,FALSE),""))</f>
        <v/>
      </c>
      <c r="D91" s="7" t="n"/>
      <c r="E91" s="12">
        <f>IF($B91="","",IFERROR(VLOOKUP($B91,Contratos!$A:$L,6,FALSE),0))</f>
        <v/>
      </c>
      <c r="F91" s="8" t="n"/>
      <c r="G91" s="8" t="n"/>
      <c r="H91" s="12">
        <f>IF($B91="","",$E91+$F91+$G91)</f>
        <v/>
      </c>
      <c r="I91" s="8" t="n"/>
      <c r="J91" s="7" t="n"/>
      <c r="K91" s="6" t="n"/>
      <c r="L91" s="10">
        <f>IF($B91="","",IF(AND($I91&gt;0,$I91&gt;=$H91),"Recebido",IF($I91&gt;0,"Recebido parcial",IF(AND($D91&lt;&gt;"",TODAY()&gt;$D91),"Atrasado","Em aberto"))))</f>
        <v/>
      </c>
      <c r="M91" s="10">
        <f>IF($B91="","",IF($L91="Atrasado",TODAY()-$D91,IF(AND($J91&lt;&gt;"",$J91&gt;$D91),$J91-$D91,0)))</f>
        <v/>
      </c>
      <c r="N91" s="6" t="n"/>
    </row>
    <row r="92">
      <c r="A92" s="11" t="n"/>
      <c r="B92" s="6" t="n"/>
      <c r="C92" s="10">
        <f>IF($B92="","",IFERROR(VLOOKUP($B92,Contratos!$A:$L,2,FALSE),""))</f>
        <v/>
      </c>
      <c r="D92" s="7" t="n"/>
      <c r="E92" s="12">
        <f>IF($B92="","",IFERROR(VLOOKUP($B92,Contratos!$A:$L,6,FALSE),0))</f>
        <v/>
      </c>
      <c r="F92" s="8" t="n"/>
      <c r="G92" s="8" t="n"/>
      <c r="H92" s="12">
        <f>IF($B92="","",$E92+$F92+$G92)</f>
        <v/>
      </c>
      <c r="I92" s="8" t="n"/>
      <c r="J92" s="7" t="n"/>
      <c r="K92" s="6" t="n"/>
      <c r="L92" s="10">
        <f>IF($B92="","",IF(AND($I92&gt;0,$I92&gt;=$H92),"Recebido",IF($I92&gt;0,"Recebido parcial",IF(AND($D92&lt;&gt;"",TODAY()&gt;$D92),"Atrasado","Em aberto"))))</f>
        <v/>
      </c>
      <c r="M92" s="10">
        <f>IF($B92="","",IF($L92="Atrasado",TODAY()-$D92,IF(AND($J92&lt;&gt;"",$J92&gt;$D92),$J92-$D92,0)))</f>
        <v/>
      </c>
      <c r="N92" s="6" t="n"/>
    </row>
    <row r="93">
      <c r="A93" s="11" t="n"/>
      <c r="B93" s="6" t="n"/>
      <c r="C93" s="10">
        <f>IF($B93="","",IFERROR(VLOOKUP($B93,Contratos!$A:$L,2,FALSE),""))</f>
        <v/>
      </c>
      <c r="D93" s="7" t="n"/>
      <c r="E93" s="12">
        <f>IF($B93="","",IFERROR(VLOOKUP($B93,Contratos!$A:$L,6,FALSE),0))</f>
        <v/>
      </c>
      <c r="F93" s="8" t="n"/>
      <c r="G93" s="8" t="n"/>
      <c r="H93" s="12">
        <f>IF($B93="","",$E93+$F93+$G93)</f>
        <v/>
      </c>
      <c r="I93" s="8" t="n"/>
      <c r="J93" s="7" t="n"/>
      <c r="K93" s="6" t="n"/>
      <c r="L93" s="10">
        <f>IF($B93="","",IF(AND($I93&gt;0,$I93&gt;=$H93),"Recebido",IF($I93&gt;0,"Recebido parcial",IF(AND($D93&lt;&gt;"",TODAY()&gt;$D93),"Atrasado","Em aberto"))))</f>
        <v/>
      </c>
      <c r="M93" s="10">
        <f>IF($B93="","",IF($L93="Atrasado",TODAY()-$D93,IF(AND($J93&lt;&gt;"",$J93&gt;$D93),$J93-$D93,0)))</f>
        <v/>
      </c>
      <c r="N93" s="6" t="n"/>
    </row>
    <row r="94">
      <c r="A94" s="11" t="n"/>
      <c r="B94" s="6" t="n"/>
      <c r="C94" s="10">
        <f>IF($B94="","",IFERROR(VLOOKUP($B94,Contratos!$A:$L,2,FALSE),""))</f>
        <v/>
      </c>
      <c r="D94" s="7" t="n"/>
      <c r="E94" s="12">
        <f>IF($B94="","",IFERROR(VLOOKUP($B94,Contratos!$A:$L,6,FALSE),0))</f>
        <v/>
      </c>
      <c r="F94" s="8" t="n"/>
      <c r="G94" s="8" t="n"/>
      <c r="H94" s="12">
        <f>IF($B94="","",$E94+$F94+$G94)</f>
        <v/>
      </c>
      <c r="I94" s="8" t="n"/>
      <c r="J94" s="7" t="n"/>
      <c r="K94" s="6" t="n"/>
      <c r="L94" s="10">
        <f>IF($B94="","",IF(AND($I94&gt;0,$I94&gt;=$H94),"Recebido",IF($I94&gt;0,"Recebido parcial",IF(AND($D94&lt;&gt;"",TODAY()&gt;$D94),"Atrasado","Em aberto"))))</f>
        <v/>
      </c>
      <c r="M94" s="10">
        <f>IF($B94="","",IF($L94="Atrasado",TODAY()-$D94,IF(AND($J94&lt;&gt;"",$J94&gt;$D94),$J94-$D94,0)))</f>
        <v/>
      </c>
      <c r="N94" s="6" t="n"/>
    </row>
    <row r="95">
      <c r="A95" s="11" t="n"/>
      <c r="B95" s="6" t="n"/>
      <c r="C95" s="10">
        <f>IF($B95="","",IFERROR(VLOOKUP($B95,Contratos!$A:$L,2,FALSE),""))</f>
        <v/>
      </c>
      <c r="D95" s="7" t="n"/>
      <c r="E95" s="12">
        <f>IF($B95="","",IFERROR(VLOOKUP($B95,Contratos!$A:$L,6,FALSE),0))</f>
        <v/>
      </c>
      <c r="F95" s="8" t="n"/>
      <c r="G95" s="8" t="n"/>
      <c r="H95" s="12">
        <f>IF($B95="","",$E95+$F95+$G95)</f>
        <v/>
      </c>
      <c r="I95" s="8" t="n"/>
      <c r="J95" s="7" t="n"/>
      <c r="K95" s="6" t="n"/>
      <c r="L95" s="10">
        <f>IF($B95="","",IF(AND($I95&gt;0,$I95&gt;=$H95),"Recebido",IF($I95&gt;0,"Recebido parcial",IF(AND($D95&lt;&gt;"",TODAY()&gt;$D95),"Atrasado","Em aberto"))))</f>
        <v/>
      </c>
      <c r="M95" s="10">
        <f>IF($B95="","",IF($L95="Atrasado",TODAY()-$D95,IF(AND($J95&lt;&gt;"",$J95&gt;$D95),$J95-$D95,0)))</f>
        <v/>
      </c>
      <c r="N95" s="6" t="n"/>
    </row>
    <row r="96">
      <c r="A96" s="11" t="n"/>
      <c r="B96" s="6" t="n"/>
      <c r="C96" s="10">
        <f>IF($B96="","",IFERROR(VLOOKUP($B96,Contratos!$A:$L,2,FALSE),""))</f>
        <v/>
      </c>
      <c r="D96" s="7" t="n"/>
      <c r="E96" s="12">
        <f>IF($B96="","",IFERROR(VLOOKUP($B96,Contratos!$A:$L,6,FALSE),0))</f>
        <v/>
      </c>
      <c r="F96" s="8" t="n"/>
      <c r="G96" s="8" t="n"/>
      <c r="H96" s="12">
        <f>IF($B96="","",$E96+$F96+$G96)</f>
        <v/>
      </c>
      <c r="I96" s="8" t="n"/>
      <c r="J96" s="7" t="n"/>
      <c r="K96" s="6" t="n"/>
      <c r="L96" s="10">
        <f>IF($B96="","",IF(AND($I96&gt;0,$I96&gt;=$H96),"Recebido",IF($I96&gt;0,"Recebido parcial",IF(AND($D96&lt;&gt;"",TODAY()&gt;$D96),"Atrasado","Em aberto"))))</f>
        <v/>
      </c>
      <c r="M96" s="10">
        <f>IF($B96="","",IF($L96="Atrasado",TODAY()-$D96,IF(AND($J96&lt;&gt;"",$J96&gt;$D96),$J96-$D96,0)))</f>
        <v/>
      </c>
      <c r="N96" s="6" t="n"/>
    </row>
    <row r="97">
      <c r="A97" s="11" t="n"/>
      <c r="B97" s="6" t="n"/>
      <c r="C97" s="10">
        <f>IF($B97="","",IFERROR(VLOOKUP($B97,Contratos!$A:$L,2,FALSE),""))</f>
        <v/>
      </c>
      <c r="D97" s="7" t="n"/>
      <c r="E97" s="12">
        <f>IF($B97="","",IFERROR(VLOOKUP($B97,Contratos!$A:$L,6,FALSE),0))</f>
        <v/>
      </c>
      <c r="F97" s="8" t="n"/>
      <c r="G97" s="8" t="n"/>
      <c r="H97" s="12">
        <f>IF($B97="","",$E97+$F97+$G97)</f>
        <v/>
      </c>
      <c r="I97" s="8" t="n"/>
      <c r="J97" s="7" t="n"/>
      <c r="K97" s="6" t="n"/>
      <c r="L97" s="10">
        <f>IF($B97="","",IF(AND($I97&gt;0,$I97&gt;=$H97),"Recebido",IF($I97&gt;0,"Recebido parcial",IF(AND($D97&lt;&gt;"",TODAY()&gt;$D97),"Atrasado","Em aberto"))))</f>
        <v/>
      </c>
      <c r="M97" s="10">
        <f>IF($B97="","",IF($L97="Atrasado",TODAY()-$D97,IF(AND($J97&lt;&gt;"",$J97&gt;$D97),$J97-$D97,0)))</f>
        <v/>
      </c>
      <c r="N97" s="6" t="n"/>
    </row>
    <row r="98">
      <c r="A98" s="11" t="n"/>
      <c r="B98" s="6" t="n"/>
      <c r="C98" s="10">
        <f>IF($B98="","",IFERROR(VLOOKUP($B98,Contratos!$A:$L,2,FALSE),""))</f>
        <v/>
      </c>
      <c r="D98" s="7" t="n"/>
      <c r="E98" s="12">
        <f>IF($B98="","",IFERROR(VLOOKUP($B98,Contratos!$A:$L,6,FALSE),0))</f>
        <v/>
      </c>
      <c r="F98" s="8" t="n"/>
      <c r="G98" s="8" t="n"/>
      <c r="H98" s="12">
        <f>IF($B98="","",$E98+$F98+$G98)</f>
        <v/>
      </c>
      <c r="I98" s="8" t="n"/>
      <c r="J98" s="7" t="n"/>
      <c r="K98" s="6" t="n"/>
      <c r="L98" s="10">
        <f>IF($B98="","",IF(AND($I98&gt;0,$I98&gt;=$H98),"Recebido",IF($I98&gt;0,"Recebido parcial",IF(AND($D98&lt;&gt;"",TODAY()&gt;$D98),"Atrasado","Em aberto"))))</f>
        <v/>
      </c>
      <c r="M98" s="10">
        <f>IF($B98="","",IF($L98="Atrasado",TODAY()-$D98,IF(AND($J98&lt;&gt;"",$J98&gt;$D98),$J98-$D98,0)))</f>
        <v/>
      </c>
      <c r="N98" s="6" t="n"/>
    </row>
    <row r="99">
      <c r="A99" s="11" t="n"/>
      <c r="B99" s="6" t="n"/>
      <c r="C99" s="10">
        <f>IF($B99="","",IFERROR(VLOOKUP($B99,Contratos!$A:$L,2,FALSE),""))</f>
        <v/>
      </c>
      <c r="D99" s="7" t="n"/>
      <c r="E99" s="12">
        <f>IF($B99="","",IFERROR(VLOOKUP($B99,Contratos!$A:$L,6,FALSE),0))</f>
        <v/>
      </c>
      <c r="F99" s="8" t="n"/>
      <c r="G99" s="8" t="n"/>
      <c r="H99" s="12">
        <f>IF($B99="","",$E99+$F99+$G99)</f>
        <v/>
      </c>
      <c r="I99" s="8" t="n"/>
      <c r="J99" s="7" t="n"/>
      <c r="K99" s="6" t="n"/>
      <c r="L99" s="10">
        <f>IF($B99="","",IF(AND($I99&gt;0,$I99&gt;=$H99),"Recebido",IF($I99&gt;0,"Recebido parcial",IF(AND($D99&lt;&gt;"",TODAY()&gt;$D99),"Atrasado","Em aberto"))))</f>
        <v/>
      </c>
      <c r="M99" s="10">
        <f>IF($B99="","",IF($L99="Atrasado",TODAY()-$D99,IF(AND($J99&lt;&gt;"",$J99&gt;$D99),$J99-$D99,0)))</f>
        <v/>
      </c>
      <c r="N99" s="6" t="n"/>
    </row>
    <row r="100">
      <c r="A100" s="11" t="n"/>
      <c r="B100" s="6" t="n"/>
      <c r="C100" s="10">
        <f>IF($B100="","",IFERROR(VLOOKUP($B100,Contratos!$A:$L,2,FALSE),""))</f>
        <v/>
      </c>
      <c r="D100" s="7" t="n"/>
      <c r="E100" s="12">
        <f>IF($B100="","",IFERROR(VLOOKUP($B100,Contratos!$A:$L,6,FALSE),0))</f>
        <v/>
      </c>
      <c r="F100" s="8" t="n"/>
      <c r="G100" s="8" t="n"/>
      <c r="H100" s="12">
        <f>IF($B100="","",$E100+$F100+$G100)</f>
        <v/>
      </c>
      <c r="I100" s="8" t="n"/>
      <c r="J100" s="7" t="n"/>
      <c r="K100" s="6" t="n"/>
      <c r="L100" s="10">
        <f>IF($B100="","",IF(AND($I100&gt;0,$I100&gt;=$H100),"Recebido",IF($I100&gt;0,"Recebido parcial",IF(AND($D100&lt;&gt;"",TODAY()&gt;$D100),"Atrasado","Em aberto"))))</f>
        <v/>
      </c>
      <c r="M100" s="10">
        <f>IF($B100="","",IF($L100="Atrasado",TODAY()-$D100,IF(AND($J100&lt;&gt;"",$J100&gt;$D100),$J100-$D100,0)))</f>
        <v/>
      </c>
      <c r="N100" s="6" t="n"/>
    </row>
    <row r="101">
      <c r="A101" s="11" t="n"/>
      <c r="B101" s="6" t="n"/>
      <c r="C101" s="10">
        <f>IF($B101="","",IFERROR(VLOOKUP($B101,Contratos!$A:$L,2,FALSE),""))</f>
        <v/>
      </c>
      <c r="D101" s="7" t="n"/>
      <c r="E101" s="12">
        <f>IF($B101="","",IFERROR(VLOOKUP($B101,Contratos!$A:$L,6,FALSE),0))</f>
        <v/>
      </c>
      <c r="F101" s="8" t="n"/>
      <c r="G101" s="8" t="n"/>
      <c r="H101" s="12">
        <f>IF($B101="","",$E101+$F101+$G101)</f>
        <v/>
      </c>
      <c r="I101" s="8" t="n"/>
      <c r="J101" s="7" t="n"/>
      <c r="K101" s="6" t="n"/>
      <c r="L101" s="10">
        <f>IF($B101="","",IF(AND($I101&gt;0,$I101&gt;=$H101),"Recebido",IF($I101&gt;0,"Recebido parcial",IF(AND($D101&lt;&gt;"",TODAY()&gt;$D101),"Atrasado","Em aberto"))))</f>
        <v/>
      </c>
      <c r="M101" s="10">
        <f>IF($B101="","",IF($L101="Atrasado",TODAY()-$D101,IF(AND($J101&lt;&gt;"",$J101&gt;$D101),$J101-$D101,0)))</f>
        <v/>
      </c>
      <c r="N101" s="6" t="n"/>
    </row>
    <row r="102">
      <c r="A102" s="11" t="n"/>
      <c r="B102" s="6" t="n"/>
      <c r="C102" s="10">
        <f>IF($B102="","",IFERROR(VLOOKUP($B102,Contratos!$A:$L,2,FALSE),""))</f>
        <v/>
      </c>
      <c r="D102" s="7" t="n"/>
      <c r="E102" s="12">
        <f>IF($B102="","",IFERROR(VLOOKUP($B102,Contratos!$A:$L,6,FALSE),0))</f>
        <v/>
      </c>
      <c r="F102" s="8" t="n"/>
      <c r="G102" s="8" t="n"/>
      <c r="H102" s="12">
        <f>IF($B102="","",$E102+$F102+$G102)</f>
        <v/>
      </c>
      <c r="I102" s="8" t="n"/>
      <c r="J102" s="7" t="n"/>
      <c r="K102" s="6" t="n"/>
      <c r="L102" s="10">
        <f>IF($B102="","",IF(AND($I102&gt;0,$I102&gt;=$H102),"Recebido",IF($I102&gt;0,"Recebido parcial",IF(AND($D102&lt;&gt;"",TODAY()&gt;$D102),"Atrasado","Em aberto"))))</f>
        <v/>
      </c>
      <c r="M102" s="10">
        <f>IF($B102="","",IF($L102="Atrasado",TODAY()-$D102,IF(AND($J102&lt;&gt;"",$J102&gt;$D102),$J102-$D102,0)))</f>
        <v/>
      </c>
      <c r="N102" s="6" t="n"/>
    </row>
    <row r="103">
      <c r="A103" s="11" t="n"/>
      <c r="B103" s="6" t="n"/>
      <c r="C103" s="10">
        <f>IF($B103="","",IFERROR(VLOOKUP($B103,Contratos!$A:$L,2,FALSE),""))</f>
        <v/>
      </c>
      <c r="D103" s="7" t="n"/>
      <c r="E103" s="12">
        <f>IF($B103="","",IFERROR(VLOOKUP($B103,Contratos!$A:$L,6,FALSE),0))</f>
        <v/>
      </c>
      <c r="F103" s="8" t="n"/>
      <c r="G103" s="8" t="n"/>
      <c r="H103" s="12">
        <f>IF($B103="","",$E103+$F103+$G103)</f>
        <v/>
      </c>
      <c r="I103" s="8" t="n"/>
      <c r="J103" s="7" t="n"/>
      <c r="K103" s="6" t="n"/>
      <c r="L103" s="10">
        <f>IF($B103="","",IF(AND($I103&gt;0,$I103&gt;=$H103),"Recebido",IF($I103&gt;0,"Recebido parcial",IF(AND($D103&lt;&gt;"",TODAY()&gt;$D103),"Atrasado","Em aberto"))))</f>
        <v/>
      </c>
      <c r="M103" s="10">
        <f>IF($B103="","",IF($L103="Atrasado",TODAY()-$D103,IF(AND($J103&lt;&gt;"",$J103&gt;$D103),$J103-$D103,0)))</f>
        <v/>
      </c>
      <c r="N103" s="6" t="n"/>
    </row>
    <row r="104">
      <c r="A104" s="11" t="n"/>
      <c r="B104" s="6" t="n"/>
      <c r="C104" s="10">
        <f>IF($B104="","",IFERROR(VLOOKUP($B104,Contratos!$A:$L,2,FALSE),""))</f>
        <v/>
      </c>
      <c r="D104" s="7" t="n"/>
      <c r="E104" s="12">
        <f>IF($B104="","",IFERROR(VLOOKUP($B104,Contratos!$A:$L,6,FALSE),0))</f>
        <v/>
      </c>
      <c r="F104" s="8" t="n"/>
      <c r="G104" s="8" t="n"/>
      <c r="H104" s="12">
        <f>IF($B104="","",$E104+$F104+$G104)</f>
        <v/>
      </c>
      <c r="I104" s="8" t="n"/>
      <c r="J104" s="7" t="n"/>
      <c r="K104" s="6" t="n"/>
      <c r="L104" s="10">
        <f>IF($B104="","",IF(AND($I104&gt;0,$I104&gt;=$H104),"Recebido",IF($I104&gt;0,"Recebido parcial",IF(AND($D104&lt;&gt;"",TODAY()&gt;$D104),"Atrasado","Em aberto"))))</f>
        <v/>
      </c>
      <c r="M104" s="10">
        <f>IF($B104="","",IF($L104="Atrasado",TODAY()-$D104,IF(AND($J104&lt;&gt;"",$J104&gt;$D104),$J104-$D104,0)))</f>
        <v/>
      </c>
      <c r="N104" s="6" t="n"/>
    </row>
    <row r="105">
      <c r="A105" s="11" t="n"/>
      <c r="B105" s="6" t="n"/>
      <c r="C105" s="10">
        <f>IF($B105="","",IFERROR(VLOOKUP($B105,Contratos!$A:$L,2,FALSE),""))</f>
        <v/>
      </c>
      <c r="D105" s="7" t="n"/>
      <c r="E105" s="12">
        <f>IF($B105="","",IFERROR(VLOOKUP($B105,Contratos!$A:$L,6,FALSE),0))</f>
        <v/>
      </c>
      <c r="F105" s="8" t="n"/>
      <c r="G105" s="8" t="n"/>
      <c r="H105" s="12">
        <f>IF($B105="","",$E105+$F105+$G105)</f>
        <v/>
      </c>
      <c r="I105" s="8" t="n"/>
      <c r="J105" s="7" t="n"/>
      <c r="K105" s="6" t="n"/>
      <c r="L105" s="10">
        <f>IF($B105="","",IF(AND($I105&gt;0,$I105&gt;=$H105),"Recebido",IF($I105&gt;0,"Recebido parcial",IF(AND($D105&lt;&gt;"",TODAY()&gt;$D105),"Atrasado","Em aberto"))))</f>
        <v/>
      </c>
      <c r="M105" s="10">
        <f>IF($B105="","",IF($L105="Atrasado",TODAY()-$D105,IF(AND($J105&lt;&gt;"",$J105&gt;$D105),$J105-$D105,0)))</f>
        <v/>
      </c>
      <c r="N105" s="6" t="n"/>
    </row>
    <row r="106">
      <c r="A106" s="11" t="n"/>
      <c r="B106" s="6" t="n"/>
      <c r="C106" s="10">
        <f>IF($B106="","",IFERROR(VLOOKUP($B106,Contratos!$A:$L,2,FALSE),""))</f>
        <v/>
      </c>
      <c r="D106" s="7" t="n"/>
      <c r="E106" s="12">
        <f>IF($B106="","",IFERROR(VLOOKUP($B106,Contratos!$A:$L,6,FALSE),0))</f>
        <v/>
      </c>
      <c r="F106" s="8" t="n"/>
      <c r="G106" s="8" t="n"/>
      <c r="H106" s="12">
        <f>IF($B106="","",$E106+$F106+$G106)</f>
        <v/>
      </c>
      <c r="I106" s="8" t="n"/>
      <c r="J106" s="7" t="n"/>
      <c r="K106" s="6" t="n"/>
      <c r="L106" s="10">
        <f>IF($B106="","",IF(AND($I106&gt;0,$I106&gt;=$H106),"Recebido",IF($I106&gt;0,"Recebido parcial",IF(AND($D106&lt;&gt;"",TODAY()&gt;$D106),"Atrasado","Em aberto"))))</f>
        <v/>
      </c>
      <c r="M106" s="10">
        <f>IF($B106="","",IF($L106="Atrasado",TODAY()-$D106,IF(AND($J106&lt;&gt;"",$J106&gt;$D106),$J106-$D106,0)))</f>
        <v/>
      </c>
      <c r="N106" s="6" t="n"/>
    </row>
    <row r="107">
      <c r="A107" s="11" t="n"/>
      <c r="B107" s="6" t="n"/>
      <c r="C107" s="10">
        <f>IF($B107="","",IFERROR(VLOOKUP($B107,Contratos!$A:$L,2,FALSE),""))</f>
        <v/>
      </c>
      <c r="D107" s="7" t="n"/>
      <c r="E107" s="12">
        <f>IF($B107="","",IFERROR(VLOOKUP($B107,Contratos!$A:$L,6,FALSE),0))</f>
        <v/>
      </c>
      <c r="F107" s="8" t="n"/>
      <c r="G107" s="8" t="n"/>
      <c r="H107" s="12">
        <f>IF($B107="","",$E107+$F107+$G107)</f>
        <v/>
      </c>
      <c r="I107" s="8" t="n"/>
      <c r="J107" s="7" t="n"/>
      <c r="K107" s="6" t="n"/>
      <c r="L107" s="10">
        <f>IF($B107="","",IF(AND($I107&gt;0,$I107&gt;=$H107),"Recebido",IF($I107&gt;0,"Recebido parcial",IF(AND($D107&lt;&gt;"",TODAY()&gt;$D107),"Atrasado","Em aberto"))))</f>
        <v/>
      </c>
      <c r="M107" s="10">
        <f>IF($B107="","",IF($L107="Atrasado",TODAY()-$D107,IF(AND($J107&lt;&gt;"",$J107&gt;$D107),$J107-$D107,0)))</f>
        <v/>
      </c>
      <c r="N107" s="6" t="n"/>
    </row>
    <row r="108">
      <c r="A108" s="11" t="n"/>
      <c r="B108" s="6" t="n"/>
      <c r="C108" s="10">
        <f>IF($B108="","",IFERROR(VLOOKUP($B108,Contratos!$A:$L,2,FALSE),""))</f>
        <v/>
      </c>
      <c r="D108" s="7" t="n"/>
      <c r="E108" s="12">
        <f>IF($B108="","",IFERROR(VLOOKUP($B108,Contratos!$A:$L,6,FALSE),0))</f>
        <v/>
      </c>
      <c r="F108" s="8" t="n"/>
      <c r="G108" s="8" t="n"/>
      <c r="H108" s="12">
        <f>IF($B108="","",$E108+$F108+$G108)</f>
        <v/>
      </c>
      <c r="I108" s="8" t="n"/>
      <c r="J108" s="7" t="n"/>
      <c r="K108" s="6" t="n"/>
      <c r="L108" s="10">
        <f>IF($B108="","",IF(AND($I108&gt;0,$I108&gt;=$H108),"Recebido",IF($I108&gt;0,"Recebido parcial",IF(AND($D108&lt;&gt;"",TODAY()&gt;$D108),"Atrasado","Em aberto"))))</f>
        <v/>
      </c>
      <c r="M108" s="10">
        <f>IF($B108="","",IF($L108="Atrasado",TODAY()-$D108,IF(AND($J108&lt;&gt;"",$J108&gt;$D108),$J108-$D108,0)))</f>
        <v/>
      </c>
      <c r="N108" s="6" t="n"/>
    </row>
    <row r="109">
      <c r="A109" s="11" t="n"/>
      <c r="B109" s="6" t="n"/>
      <c r="C109" s="10">
        <f>IF($B109="","",IFERROR(VLOOKUP($B109,Contratos!$A:$L,2,FALSE),""))</f>
        <v/>
      </c>
      <c r="D109" s="7" t="n"/>
      <c r="E109" s="12">
        <f>IF($B109="","",IFERROR(VLOOKUP($B109,Contratos!$A:$L,6,FALSE),0))</f>
        <v/>
      </c>
      <c r="F109" s="8" t="n"/>
      <c r="G109" s="8" t="n"/>
      <c r="H109" s="12">
        <f>IF($B109="","",$E109+$F109+$G109)</f>
        <v/>
      </c>
      <c r="I109" s="8" t="n"/>
      <c r="J109" s="7" t="n"/>
      <c r="K109" s="6" t="n"/>
      <c r="L109" s="10">
        <f>IF($B109="","",IF(AND($I109&gt;0,$I109&gt;=$H109),"Recebido",IF($I109&gt;0,"Recebido parcial",IF(AND($D109&lt;&gt;"",TODAY()&gt;$D109),"Atrasado","Em aberto"))))</f>
        <v/>
      </c>
      <c r="M109" s="10">
        <f>IF($B109="","",IF($L109="Atrasado",TODAY()-$D109,IF(AND($J109&lt;&gt;"",$J109&gt;$D109),$J109-$D109,0)))</f>
        <v/>
      </c>
      <c r="N109" s="6" t="n"/>
    </row>
    <row r="110">
      <c r="A110" s="11" t="n"/>
      <c r="B110" s="6" t="n"/>
      <c r="C110" s="10">
        <f>IF($B110="","",IFERROR(VLOOKUP($B110,Contratos!$A:$L,2,FALSE),""))</f>
        <v/>
      </c>
      <c r="D110" s="7" t="n"/>
      <c r="E110" s="12">
        <f>IF($B110="","",IFERROR(VLOOKUP($B110,Contratos!$A:$L,6,FALSE),0))</f>
        <v/>
      </c>
      <c r="F110" s="8" t="n"/>
      <c r="G110" s="8" t="n"/>
      <c r="H110" s="12">
        <f>IF($B110="","",$E110+$F110+$G110)</f>
        <v/>
      </c>
      <c r="I110" s="8" t="n"/>
      <c r="J110" s="7" t="n"/>
      <c r="K110" s="6" t="n"/>
      <c r="L110" s="10">
        <f>IF($B110="","",IF(AND($I110&gt;0,$I110&gt;=$H110),"Recebido",IF($I110&gt;0,"Recebido parcial",IF(AND($D110&lt;&gt;"",TODAY()&gt;$D110),"Atrasado","Em aberto"))))</f>
        <v/>
      </c>
      <c r="M110" s="10">
        <f>IF($B110="","",IF($L110="Atrasado",TODAY()-$D110,IF(AND($J110&lt;&gt;"",$J110&gt;$D110),$J110-$D110,0)))</f>
        <v/>
      </c>
      <c r="N110" s="6" t="n"/>
    </row>
    <row r="111">
      <c r="A111" s="11" t="n"/>
      <c r="B111" s="6" t="n"/>
      <c r="C111" s="10">
        <f>IF($B111="","",IFERROR(VLOOKUP($B111,Contratos!$A:$L,2,FALSE),""))</f>
        <v/>
      </c>
      <c r="D111" s="7" t="n"/>
      <c r="E111" s="12">
        <f>IF($B111="","",IFERROR(VLOOKUP($B111,Contratos!$A:$L,6,FALSE),0))</f>
        <v/>
      </c>
      <c r="F111" s="8" t="n"/>
      <c r="G111" s="8" t="n"/>
      <c r="H111" s="12">
        <f>IF($B111="","",$E111+$F111+$G111)</f>
        <v/>
      </c>
      <c r="I111" s="8" t="n"/>
      <c r="J111" s="7" t="n"/>
      <c r="K111" s="6" t="n"/>
      <c r="L111" s="10">
        <f>IF($B111="","",IF(AND($I111&gt;0,$I111&gt;=$H111),"Recebido",IF($I111&gt;0,"Recebido parcial",IF(AND($D111&lt;&gt;"",TODAY()&gt;$D111),"Atrasado","Em aberto"))))</f>
        <v/>
      </c>
      <c r="M111" s="10">
        <f>IF($B111="","",IF($L111="Atrasado",TODAY()-$D111,IF(AND($J111&lt;&gt;"",$J111&gt;$D111),$J111-$D111,0)))</f>
        <v/>
      </c>
      <c r="N111" s="6" t="n"/>
    </row>
    <row r="112">
      <c r="A112" s="11" t="n"/>
      <c r="B112" s="6" t="n"/>
      <c r="C112" s="10">
        <f>IF($B112="","",IFERROR(VLOOKUP($B112,Contratos!$A:$L,2,FALSE),""))</f>
        <v/>
      </c>
      <c r="D112" s="7" t="n"/>
      <c r="E112" s="12">
        <f>IF($B112="","",IFERROR(VLOOKUP($B112,Contratos!$A:$L,6,FALSE),0))</f>
        <v/>
      </c>
      <c r="F112" s="8" t="n"/>
      <c r="G112" s="8" t="n"/>
      <c r="H112" s="12">
        <f>IF($B112="","",$E112+$F112+$G112)</f>
        <v/>
      </c>
      <c r="I112" s="8" t="n"/>
      <c r="J112" s="7" t="n"/>
      <c r="K112" s="6" t="n"/>
      <c r="L112" s="10">
        <f>IF($B112="","",IF(AND($I112&gt;0,$I112&gt;=$H112),"Recebido",IF($I112&gt;0,"Recebido parcial",IF(AND($D112&lt;&gt;"",TODAY()&gt;$D112),"Atrasado","Em aberto"))))</f>
        <v/>
      </c>
      <c r="M112" s="10">
        <f>IF($B112="","",IF($L112="Atrasado",TODAY()-$D112,IF(AND($J112&lt;&gt;"",$J112&gt;$D112),$J112-$D112,0)))</f>
        <v/>
      </c>
      <c r="N112" s="6" t="n"/>
    </row>
    <row r="113">
      <c r="A113" s="11" t="n"/>
      <c r="B113" s="6" t="n"/>
      <c r="C113" s="10">
        <f>IF($B113="","",IFERROR(VLOOKUP($B113,Contratos!$A:$L,2,FALSE),""))</f>
        <v/>
      </c>
      <c r="D113" s="7" t="n"/>
      <c r="E113" s="12">
        <f>IF($B113="","",IFERROR(VLOOKUP($B113,Contratos!$A:$L,6,FALSE),0))</f>
        <v/>
      </c>
      <c r="F113" s="8" t="n"/>
      <c r="G113" s="8" t="n"/>
      <c r="H113" s="12">
        <f>IF($B113="","",$E113+$F113+$G113)</f>
        <v/>
      </c>
      <c r="I113" s="8" t="n"/>
      <c r="J113" s="7" t="n"/>
      <c r="K113" s="6" t="n"/>
      <c r="L113" s="10">
        <f>IF($B113="","",IF(AND($I113&gt;0,$I113&gt;=$H113),"Recebido",IF($I113&gt;0,"Recebido parcial",IF(AND($D113&lt;&gt;"",TODAY()&gt;$D113),"Atrasado","Em aberto"))))</f>
        <v/>
      </c>
      <c r="M113" s="10">
        <f>IF($B113="","",IF($L113="Atrasado",TODAY()-$D113,IF(AND($J113&lt;&gt;"",$J113&gt;$D113),$J113-$D113,0)))</f>
        <v/>
      </c>
      <c r="N113" s="6" t="n"/>
    </row>
    <row r="114">
      <c r="A114" s="11" t="n"/>
      <c r="B114" s="6" t="n"/>
      <c r="C114" s="10">
        <f>IF($B114="","",IFERROR(VLOOKUP($B114,Contratos!$A:$L,2,FALSE),""))</f>
        <v/>
      </c>
      <c r="D114" s="7" t="n"/>
      <c r="E114" s="12">
        <f>IF($B114="","",IFERROR(VLOOKUP($B114,Contratos!$A:$L,6,FALSE),0))</f>
        <v/>
      </c>
      <c r="F114" s="8" t="n"/>
      <c r="G114" s="8" t="n"/>
      <c r="H114" s="12">
        <f>IF($B114="","",$E114+$F114+$G114)</f>
        <v/>
      </c>
      <c r="I114" s="8" t="n"/>
      <c r="J114" s="7" t="n"/>
      <c r="K114" s="6" t="n"/>
      <c r="L114" s="10">
        <f>IF($B114="","",IF(AND($I114&gt;0,$I114&gt;=$H114),"Recebido",IF($I114&gt;0,"Recebido parcial",IF(AND($D114&lt;&gt;"",TODAY()&gt;$D114),"Atrasado","Em aberto"))))</f>
        <v/>
      </c>
      <c r="M114" s="10">
        <f>IF($B114="","",IF($L114="Atrasado",TODAY()-$D114,IF(AND($J114&lt;&gt;"",$J114&gt;$D114),$J114-$D114,0)))</f>
        <v/>
      </c>
      <c r="N114" s="6" t="n"/>
    </row>
    <row r="115">
      <c r="A115" s="11" t="n"/>
      <c r="B115" s="6" t="n"/>
      <c r="C115" s="10">
        <f>IF($B115="","",IFERROR(VLOOKUP($B115,Contratos!$A:$L,2,FALSE),""))</f>
        <v/>
      </c>
      <c r="D115" s="7" t="n"/>
      <c r="E115" s="12">
        <f>IF($B115="","",IFERROR(VLOOKUP($B115,Contratos!$A:$L,6,FALSE),0))</f>
        <v/>
      </c>
      <c r="F115" s="8" t="n"/>
      <c r="G115" s="8" t="n"/>
      <c r="H115" s="12">
        <f>IF($B115="","",$E115+$F115+$G115)</f>
        <v/>
      </c>
      <c r="I115" s="8" t="n"/>
      <c r="J115" s="7" t="n"/>
      <c r="K115" s="6" t="n"/>
      <c r="L115" s="10">
        <f>IF($B115="","",IF(AND($I115&gt;0,$I115&gt;=$H115),"Recebido",IF($I115&gt;0,"Recebido parcial",IF(AND($D115&lt;&gt;"",TODAY()&gt;$D115),"Atrasado","Em aberto"))))</f>
        <v/>
      </c>
      <c r="M115" s="10">
        <f>IF($B115="","",IF($L115="Atrasado",TODAY()-$D115,IF(AND($J115&lt;&gt;"",$J115&gt;$D115),$J115-$D115,0)))</f>
        <v/>
      </c>
      <c r="N115" s="6" t="n"/>
    </row>
    <row r="116">
      <c r="A116" s="11" t="n"/>
      <c r="B116" s="6" t="n"/>
      <c r="C116" s="10">
        <f>IF($B116="","",IFERROR(VLOOKUP($B116,Contratos!$A:$L,2,FALSE),""))</f>
        <v/>
      </c>
      <c r="D116" s="7" t="n"/>
      <c r="E116" s="12">
        <f>IF($B116="","",IFERROR(VLOOKUP($B116,Contratos!$A:$L,6,FALSE),0))</f>
        <v/>
      </c>
      <c r="F116" s="8" t="n"/>
      <c r="G116" s="8" t="n"/>
      <c r="H116" s="12">
        <f>IF($B116="","",$E116+$F116+$G116)</f>
        <v/>
      </c>
      <c r="I116" s="8" t="n"/>
      <c r="J116" s="7" t="n"/>
      <c r="K116" s="6" t="n"/>
      <c r="L116" s="10">
        <f>IF($B116="","",IF(AND($I116&gt;0,$I116&gt;=$H116),"Recebido",IF($I116&gt;0,"Recebido parcial",IF(AND($D116&lt;&gt;"",TODAY()&gt;$D116),"Atrasado","Em aberto"))))</f>
        <v/>
      </c>
      <c r="M116" s="10">
        <f>IF($B116="","",IF($L116="Atrasado",TODAY()-$D116,IF(AND($J116&lt;&gt;"",$J116&gt;$D116),$J116-$D116,0)))</f>
        <v/>
      </c>
      <c r="N116" s="6" t="n"/>
    </row>
    <row r="117">
      <c r="A117" s="11" t="n"/>
      <c r="B117" s="6" t="n"/>
      <c r="C117" s="10">
        <f>IF($B117="","",IFERROR(VLOOKUP($B117,Contratos!$A:$L,2,FALSE),""))</f>
        <v/>
      </c>
      <c r="D117" s="7" t="n"/>
      <c r="E117" s="12">
        <f>IF($B117="","",IFERROR(VLOOKUP($B117,Contratos!$A:$L,6,FALSE),0))</f>
        <v/>
      </c>
      <c r="F117" s="8" t="n"/>
      <c r="G117" s="8" t="n"/>
      <c r="H117" s="12">
        <f>IF($B117="","",$E117+$F117+$G117)</f>
        <v/>
      </c>
      <c r="I117" s="8" t="n"/>
      <c r="J117" s="7" t="n"/>
      <c r="K117" s="6" t="n"/>
      <c r="L117" s="10">
        <f>IF($B117="","",IF(AND($I117&gt;0,$I117&gt;=$H117),"Recebido",IF($I117&gt;0,"Recebido parcial",IF(AND($D117&lt;&gt;"",TODAY()&gt;$D117),"Atrasado","Em aberto"))))</f>
        <v/>
      </c>
      <c r="M117" s="10">
        <f>IF($B117="","",IF($L117="Atrasado",TODAY()-$D117,IF(AND($J117&lt;&gt;"",$J117&gt;$D117),$J117-$D117,0)))</f>
        <v/>
      </c>
      <c r="N117" s="6" t="n"/>
    </row>
    <row r="118">
      <c r="A118" s="11" t="n"/>
      <c r="B118" s="6" t="n"/>
      <c r="C118" s="10">
        <f>IF($B118="","",IFERROR(VLOOKUP($B118,Contratos!$A:$L,2,FALSE),""))</f>
        <v/>
      </c>
      <c r="D118" s="7" t="n"/>
      <c r="E118" s="12">
        <f>IF($B118="","",IFERROR(VLOOKUP($B118,Contratos!$A:$L,6,FALSE),0))</f>
        <v/>
      </c>
      <c r="F118" s="8" t="n"/>
      <c r="G118" s="8" t="n"/>
      <c r="H118" s="12">
        <f>IF($B118="","",$E118+$F118+$G118)</f>
        <v/>
      </c>
      <c r="I118" s="8" t="n"/>
      <c r="J118" s="7" t="n"/>
      <c r="K118" s="6" t="n"/>
      <c r="L118" s="10">
        <f>IF($B118="","",IF(AND($I118&gt;0,$I118&gt;=$H118),"Recebido",IF($I118&gt;0,"Recebido parcial",IF(AND($D118&lt;&gt;"",TODAY()&gt;$D118),"Atrasado","Em aberto"))))</f>
        <v/>
      </c>
      <c r="M118" s="10">
        <f>IF($B118="","",IF($L118="Atrasado",TODAY()-$D118,IF(AND($J118&lt;&gt;"",$J118&gt;$D118),$J118-$D118,0)))</f>
        <v/>
      </c>
      <c r="N118" s="6" t="n"/>
    </row>
    <row r="119">
      <c r="A119" s="11" t="n"/>
      <c r="B119" s="6" t="n"/>
      <c r="C119" s="10">
        <f>IF($B119="","",IFERROR(VLOOKUP($B119,Contratos!$A:$L,2,FALSE),""))</f>
        <v/>
      </c>
      <c r="D119" s="7" t="n"/>
      <c r="E119" s="12">
        <f>IF($B119="","",IFERROR(VLOOKUP($B119,Contratos!$A:$L,6,FALSE),0))</f>
        <v/>
      </c>
      <c r="F119" s="8" t="n"/>
      <c r="G119" s="8" t="n"/>
      <c r="H119" s="12">
        <f>IF($B119="","",$E119+$F119+$G119)</f>
        <v/>
      </c>
      <c r="I119" s="8" t="n"/>
      <c r="J119" s="7" t="n"/>
      <c r="K119" s="6" t="n"/>
      <c r="L119" s="10">
        <f>IF($B119="","",IF(AND($I119&gt;0,$I119&gt;=$H119),"Recebido",IF($I119&gt;0,"Recebido parcial",IF(AND($D119&lt;&gt;"",TODAY()&gt;$D119),"Atrasado","Em aberto"))))</f>
        <v/>
      </c>
      <c r="M119" s="10">
        <f>IF($B119="","",IF($L119="Atrasado",TODAY()-$D119,IF(AND($J119&lt;&gt;"",$J119&gt;$D119),$J119-$D119,0)))</f>
        <v/>
      </c>
      <c r="N119" s="6" t="n"/>
    </row>
    <row r="120">
      <c r="A120" s="11" t="n"/>
      <c r="B120" s="6" t="n"/>
      <c r="C120" s="10">
        <f>IF($B120="","",IFERROR(VLOOKUP($B120,Contratos!$A:$L,2,FALSE),""))</f>
        <v/>
      </c>
      <c r="D120" s="7" t="n"/>
      <c r="E120" s="12">
        <f>IF($B120="","",IFERROR(VLOOKUP($B120,Contratos!$A:$L,6,FALSE),0))</f>
        <v/>
      </c>
      <c r="F120" s="8" t="n"/>
      <c r="G120" s="8" t="n"/>
      <c r="H120" s="12">
        <f>IF($B120="","",$E120+$F120+$G120)</f>
        <v/>
      </c>
      <c r="I120" s="8" t="n"/>
      <c r="J120" s="7" t="n"/>
      <c r="K120" s="6" t="n"/>
      <c r="L120" s="10">
        <f>IF($B120="","",IF(AND($I120&gt;0,$I120&gt;=$H120),"Recebido",IF($I120&gt;0,"Recebido parcial",IF(AND($D120&lt;&gt;"",TODAY()&gt;$D120),"Atrasado","Em aberto"))))</f>
        <v/>
      </c>
      <c r="M120" s="10">
        <f>IF($B120="","",IF($L120="Atrasado",TODAY()-$D120,IF(AND($J120&lt;&gt;"",$J120&gt;$D120),$J120-$D120,0)))</f>
        <v/>
      </c>
      <c r="N120" s="6" t="n"/>
    </row>
    <row r="121">
      <c r="A121" s="11" t="n"/>
      <c r="B121" s="6" t="n"/>
      <c r="C121" s="10">
        <f>IF($B121="","",IFERROR(VLOOKUP($B121,Contratos!$A:$L,2,FALSE),""))</f>
        <v/>
      </c>
      <c r="D121" s="7" t="n"/>
      <c r="E121" s="12">
        <f>IF($B121="","",IFERROR(VLOOKUP($B121,Contratos!$A:$L,6,FALSE),0))</f>
        <v/>
      </c>
      <c r="F121" s="8" t="n"/>
      <c r="G121" s="8" t="n"/>
      <c r="H121" s="12">
        <f>IF($B121="","",$E121+$F121+$G121)</f>
        <v/>
      </c>
      <c r="I121" s="8" t="n"/>
      <c r="J121" s="7" t="n"/>
      <c r="K121" s="6" t="n"/>
      <c r="L121" s="10">
        <f>IF($B121="","",IF(AND($I121&gt;0,$I121&gt;=$H121),"Recebido",IF($I121&gt;0,"Recebido parcial",IF(AND($D121&lt;&gt;"",TODAY()&gt;$D121),"Atrasado","Em aberto"))))</f>
        <v/>
      </c>
      <c r="M121" s="10">
        <f>IF($B121="","",IF($L121="Atrasado",TODAY()-$D121,IF(AND($J121&lt;&gt;"",$J121&gt;$D121),$J121-$D121,0)))</f>
        <v/>
      </c>
      <c r="N121" s="6" t="n"/>
    </row>
    <row r="122">
      <c r="A122" s="11" t="n"/>
      <c r="B122" s="6" t="n"/>
      <c r="C122" s="10">
        <f>IF($B122="","",IFERROR(VLOOKUP($B122,Contratos!$A:$L,2,FALSE),""))</f>
        <v/>
      </c>
      <c r="D122" s="7" t="n"/>
      <c r="E122" s="12">
        <f>IF($B122="","",IFERROR(VLOOKUP($B122,Contratos!$A:$L,6,FALSE),0))</f>
        <v/>
      </c>
      <c r="F122" s="8" t="n"/>
      <c r="G122" s="8" t="n"/>
      <c r="H122" s="12">
        <f>IF($B122="","",$E122+$F122+$G122)</f>
        <v/>
      </c>
      <c r="I122" s="8" t="n"/>
      <c r="J122" s="7" t="n"/>
      <c r="K122" s="6" t="n"/>
      <c r="L122" s="10">
        <f>IF($B122="","",IF(AND($I122&gt;0,$I122&gt;=$H122),"Recebido",IF($I122&gt;0,"Recebido parcial",IF(AND($D122&lt;&gt;"",TODAY()&gt;$D122),"Atrasado","Em aberto"))))</f>
        <v/>
      </c>
      <c r="M122" s="10">
        <f>IF($B122="","",IF($L122="Atrasado",TODAY()-$D122,IF(AND($J122&lt;&gt;"",$J122&gt;$D122),$J122-$D122,0)))</f>
        <v/>
      </c>
      <c r="N122" s="6" t="n"/>
    </row>
    <row r="123">
      <c r="A123" s="11" t="n"/>
      <c r="B123" s="6" t="n"/>
      <c r="C123" s="10">
        <f>IF($B123="","",IFERROR(VLOOKUP($B123,Contratos!$A:$L,2,FALSE),""))</f>
        <v/>
      </c>
      <c r="D123" s="7" t="n"/>
      <c r="E123" s="12">
        <f>IF($B123="","",IFERROR(VLOOKUP($B123,Contratos!$A:$L,6,FALSE),0))</f>
        <v/>
      </c>
      <c r="F123" s="8" t="n"/>
      <c r="G123" s="8" t="n"/>
      <c r="H123" s="12">
        <f>IF($B123="","",$E123+$F123+$G123)</f>
        <v/>
      </c>
      <c r="I123" s="8" t="n"/>
      <c r="J123" s="7" t="n"/>
      <c r="K123" s="6" t="n"/>
      <c r="L123" s="10">
        <f>IF($B123="","",IF(AND($I123&gt;0,$I123&gt;=$H123),"Recebido",IF($I123&gt;0,"Recebido parcial",IF(AND($D123&lt;&gt;"",TODAY()&gt;$D123),"Atrasado","Em aberto"))))</f>
        <v/>
      </c>
      <c r="M123" s="10">
        <f>IF($B123="","",IF($L123="Atrasado",TODAY()-$D123,IF(AND($J123&lt;&gt;"",$J123&gt;$D123),$J123-$D123,0)))</f>
        <v/>
      </c>
      <c r="N123" s="6" t="n"/>
    </row>
    <row r="124">
      <c r="A124" s="11" t="n"/>
      <c r="B124" s="6" t="n"/>
      <c r="C124" s="10">
        <f>IF($B124="","",IFERROR(VLOOKUP($B124,Contratos!$A:$L,2,FALSE),""))</f>
        <v/>
      </c>
      <c r="D124" s="7" t="n"/>
      <c r="E124" s="12">
        <f>IF($B124="","",IFERROR(VLOOKUP($B124,Contratos!$A:$L,6,FALSE),0))</f>
        <v/>
      </c>
      <c r="F124" s="8" t="n"/>
      <c r="G124" s="8" t="n"/>
      <c r="H124" s="12">
        <f>IF($B124="","",$E124+$F124+$G124)</f>
        <v/>
      </c>
      <c r="I124" s="8" t="n"/>
      <c r="J124" s="7" t="n"/>
      <c r="K124" s="6" t="n"/>
      <c r="L124" s="10">
        <f>IF($B124="","",IF(AND($I124&gt;0,$I124&gt;=$H124),"Recebido",IF($I124&gt;0,"Recebido parcial",IF(AND($D124&lt;&gt;"",TODAY()&gt;$D124),"Atrasado","Em aberto"))))</f>
        <v/>
      </c>
      <c r="M124" s="10">
        <f>IF($B124="","",IF($L124="Atrasado",TODAY()-$D124,IF(AND($J124&lt;&gt;"",$J124&gt;$D124),$J124-$D124,0)))</f>
        <v/>
      </c>
      <c r="N124" s="6" t="n"/>
    </row>
    <row r="125">
      <c r="A125" s="11" t="n"/>
      <c r="B125" s="6" t="n"/>
      <c r="C125" s="10">
        <f>IF($B125="","",IFERROR(VLOOKUP($B125,Contratos!$A:$L,2,FALSE),""))</f>
        <v/>
      </c>
      <c r="D125" s="7" t="n"/>
      <c r="E125" s="12">
        <f>IF($B125="","",IFERROR(VLOOKUP($B125,Contratos!$A:$L,6,FALSE),0))</f>
        <v/>
      </c>
      <c r="F125" s="8" t="n"/>
      <c r="G125" s="8" t="n"/>
      <c r="H125" s="12">
        <f>IF($B125="","",$E125+$F125+$G125)</f>
        <v/>
      </c>
      <c r="I125" s="8" t="n"/>
      <c r="J125" s="7" t="n"/>
      <c r="K125" s="6" t="n"/>
      <c r="L125" s="10">
        <f>IF($B125="","",IF(AND($I125&gt;0,$I125&gt;=$H125),"Recebido",IF($I125&gt;0,"Recebido parcial",IF(AND($D125&lt;&gt;"",TODAY()&gt;$D125),"Atrasado","Em aberto"))))</f>
        <v/>
      </c>
      <c r="M125" s="10">
        <f>IF($B125="","",IF($L125="Atrasado",TODAY()-$D125,IF(AND($J125&lt;&gt;"",$J125&gt;$D125),$J125-$D125,0)))</f>
        <v/>
      </c>
      <c r="N125" s="6" t="n"/>
    </row>
    <row r="126">
      <c r="A126" s="11" t="n"/>
      <c r="B126" s="6" t="n"/>
      <c r="C126" s="10">
        <f>IF($B126="","",IFERROR(VLOOKUP($B126,Contratos!$A:$L,2,FALSE),""))</f>
        <v/>
      </c>
      <c r="D126" s="7" t="n"/>
      <c r="E126" s="12">
        <f>IF($B126="","",IFERROR(VLOOKUP($B126,Contratos!$A:$L,6,FALSE),0))</f>
        <v/>
      </c>
      <c r="F126" s="8" t="n"/>
      <c r="G126" s="8" t="n"/>
      <c r="H126" s="12">
        <f>IF($B126="","",$E126+$F126+$G126)</f>
        <v/>
      </c>
      <c r="I126" s="8" t="n"/>
      <c r="J126" s="7" t="n"/>
      <c r="K126" s="6" t="n"/>
      <c r="L126" s="10">
        <f>IF($B126="","",IF(AND($I126&gt;0,$I126&gt;=$H126),"Recebido",IF($I126&gt;0,"Recebido parcial",IF(AND($D126&lt;&gt;"",TODAY()&gt;$D126),"Atrasado","Em aberto"))))</f>
        <v/>
      </c>
      <c r="M126" s="10">
        <f>IF($B126="","",IF($L126="Atrasado",TODAY()-$D126,IF(AND($J126&lt;&gt;"",$J126&gt;$D126),$J126-$D126,0)))</f>
        <v/>
      </c>
      <c r="N126" s="6" t="n"/>
    </row>
    <row r="127">
      <c r="A127" s="11" t="n"/>
      <c r="B127" s="6" t="n"/>
      <c r="C127" s="10">
        <f>IF($B127="","",IFERROR(VLOOKUP($B127,Contratos!$A:$L,2,FALSE),""))</f>
        <v/>
      </c>
      <c r="D127" s="7" t="n"/>
      <c r="E127" s="12">
        <f>IF($B127="","",IFERROR(VLOOKUP($B127,Contratos!$A:$L,6,FALSE),0))</f>
        <v/>
      </c>
      <c r="F127" s="8" t="n"/>
      <c r="G127" s="8" t="n"/>
      <c r="H127" s="12">
        <f>IF($B127="","",$E127+$F127+$G127)</f>
        <v/>
      </c>
      <c r="I127" s="8" t="n"/>
      <c r="J127" s="7" t="n"/>
      <c r="K127" s="6" t="n"/>
      <c r="L127" s="10">
        <f>IF($B127="","",IF(AND($I127&gt;0,$I127&gt;=$H127),"Recebido",IF($I127&gt;0,"Recebido parcial",IF(AND($D127&lt;&gt;"",TODAY()&gt;$D127),"Atrasado","Em aberto"))))</f>
        <v/>
      </c>
      <c r="M127" s="10">
        <f>IF($B127="","",IF($L127="Atrasado",TODAY()-$D127,IF(AND($J127&lt;&gt;"",$J127&gt;$D127),$J127-$D127,0)))</f>
        <v/>
      </c>
      <c r="N127" s="6" t="n"/>
    </row>
    <row r="128">
      <c r="A128" s="11" t="n"/>
      <c r="B128" s="6" t="n"/>
      <c r="C128" s="10">
        <f>IF($B128="","",IFERROR(VLOOKUP($B128,Contratos!$A:$L,2,FALSE),""))</f>
        <v/>
      </c>
      <c r="D128" s="7" t="n"/>
      <c r="E128" s="12">
        <f>IF($B128="","",IFERROR(VLOOKUP($B128,Contratos!$A:$L,6,FALSE),0))</f>
        <v/>
      </c>
      <c r="F128" s="8" t="n"/>
      <c r="G128" s="8" t="n"/>
      <c r="H128" s="12">
        <f>IF($B128="","",$E128+$F128+$G128)</f>
        <v/>
      </c>
      <c r="I128" s="8" t="n"/>
      <c r="J128" s="7" t="n"/>
      <c r="K128" s="6" t="n"/>
      <c r="L128" s="10">
        <f>IF($B128="","",IF(AND($I128&gt;0,$I128&gt;=$H128),"Recebido",IF($I128&gt;0,"Recebido parcial",IF(AND($D128&lt;&gt;"",TODAY()&gt;$D128),"Atrasado","Em aberto"))))</f>
        <v/>
      </c>
      <c r="M128" s="10">
        <f>IF($B128="","",IF($L128="Atrasado",TODAY()-$D128,IF(AND($J128&lt;&gt;"",$J128&gt;$D128),$J128-$D128,0)))</f>
        <v/>
      </c>
      <c r="N128" s="6" t="n"/>
    </row>
    <row r="129">
      <c r="A129" s="11" t="n"/>
      <c r="B129" s="6" t="n"/>
      <c r="C129" s="10">
        <f>IF($B129="","",IFERROR(VLOOKUP($B129,Contratos!$A:$L,2,FALSE),""))</f>
        <v/>
      </c>
      <c r="D129" s="7" t="n"/>
      <c r="E129" s="12">
        <f>IF($B129="","",IFERROR(VLOOKUP($B129,Contratos!$A:$L,6,FALSE),0))</f>
        <v/>
      </c>
      <c r="F129" s="8" t="n"/>
      <c r="G129" s="8" t="n"/>
      <c r="H129" s="12">
        <f>IF($B129="","",$E129+$F129+$G129)</f>
        <v/>
      </c>
      <c r="I129" s="8" t="n"/>
      <c r="J129" s="7" t="n"/>
      <c r="K129" s="6" t="n"/>
      <c r="L129" s="10">
        <f>IF($B129="","",IF(AND($I129&gt;0,$I129&gt;=$H129),"Recebido",IF($I129&gt;0,"Recebido parcial",IF(AND($D129&lt;&gt;"",TODAY()&gt;$D129),"Atrasado","Em aberto"))))</f>
        <v/>
      </c>
      <c r="M129" s="10">
        <f>IF($B129="","",IF($L129="Atrasado",TODAY()-$D129,IF(AND($J129&lt;&gt;"",$J129&gt;$D129),$J129-$D129,0)))</f>
        <v/>
      </c>
      <c r="N129" s="6" t="n"/>
    </row>
    <row r="130">
      <c r="A130" s="11" t="n"/>
      <c r="B130" s="6" t="n"/>
      <c r="C130" s="10">
        <f>IF($B130="","",IFERROR(VLOOKUP($B130,Contratos!$A:$L,2,FALSE),""))</f>
        <v/>
      </c>
      <c r="D130" s="7" t="n"/>
      <c r="E130" s="12">
        <f>IF($B130="","",IFERROR(VLOOKUP($B130,Contratos!$A:$L,6,FALSE),0))</f>
        <v/>
      </c>
      <c r="F130" s="8" t="n"/>
      <c r="G130" s="8" t="n"/>
      <c r="H130" s="12">
        <f>IF($B130="","",$E130+$F130+$G130)</f>
        <v/>
      </c>
      <c r="I130" s="8" t="n"/>
      <c r="J130" s="7" t="n"/>
      <c r="K130" s="6" t="n"/>
      <c r="L130" s="10">
        <f>IF($B130="","",IF(AND($I130&gt;0,$I130&gt;=$H130),"Recebido",IF($I130&gt;0,"Recebido parcial",IF(AND($D130&lt;&gt;"",TODAY()&gt;$D130),"Atrasado","Em aberto"))))</f>
        <v/>
      </c>
      <c r="M130" s="10">
        <f>IF($B130="","",IF($L130="Atrasado",TODAY()-$D130,IF(AND($J130&lt;&gt;"",$J130&gt;$D130),$J130-$D130,0)))</f>
        <v/>
      </c>
      <c r="N130" s="6" t="n"/>
    </row>
    <row r="131">
      <c r="A131" s="11" t="n"/>
      <c r="B131" s="6" t="n"/>
      <c r="C131" s="10">
        <f>IF($B131="","",IFERROR(VLOOKUP($B131,Contratos!$A:$L,2,FALSE),""))</f>
        <v/>
      </c>
      <c r="D131" s="7" t="n"/>
      <c r="E131" s="12">
        <f>IF($B131="","",IFERROR(VLOOKUP($B131,Contratos!$A:$L,6,FALSE),0))</f>
        <v/>
      </c>
      <c r="F131" s="8" t="n"/>
      <c r="G131" s="8" t="n"/>
      <c r="H131" s="12">
        <f>IF($B131="","",$E131+$F131+$G131)</f>
        <v/>
      </c>
      <c r="I131" s="8" t="n"/>
      <c r="J131" s="7" t="n"/>
      <c r="K131" s="6" t="n"/>
      <c r="L131" s="10">
        <f>IF($B131="","",IF(AND($I131&gt;0,$I131&gt;=$H131),"Recebido",IF($I131&gt;0,"Recebido parcial",IF(AND($D131&lt;&gt;"",TODAY()&gt;$D131),"Atrasado","Em aberto"))))</f>
        <v/>
      </c>
      <c r="M131" s="10">
        <f>IF($B131="","",IF($L131="Atrasado",TODAY()-$D131,IF(AND($J131&lt;&gt;"",$J131&gt;$D131),$J131-$D131,0)))</f>
        <v/>
      </c>
      <c r="N131" s="6" t="n"/>
    </row>
    <row r="132">
      <c r="A132" s="11" t="n"/>
      <c r="B132" s="6" t="n"/>
      <c r="C132" s="10">
        <f>IF($B132="","",IFERROR(VLOOKUP($B132,Contratos!$A:$L,2,FALSE),""))</f>
        <v/>
      </c>
      <c r="D132" s="7" t="n"/>
      <c r="E132" s="12">
        <f>IF($B132="","",IFERROR(VLOOKUP($B132,Contratos!$A:$L,6,FALSE),0))</f>
        <v/>
      </c>
      <c r="F132" s="8" t="n"/>
      <c r="G132" s="8" t="n"/>
      <c r="H132" s="12">
        <f>IF($B132="","",$E132+$F132+$G132)</f>
        <v/>
      </c>
      <c r="I132" s="8" t="n"/>
      <c r="J132" s="7" t="n"/>
      <c r="K132" s="6" t="n"/>
      <c r="L132" s="10">
        <f>IF($B132="","",IF(AND($I132&gt;0,$I132&gt;=$H132),"Recebido",IF($I132&gt;0,"Recebido parcial",IF(AND($D132&lt;&gt;"",TODAY()&gt;$D132),"Atrasado","Em aberto"))))</f>
        <v/>
      </c>
      <c r="M132" s="10">
        <f>IF($B132="","",IF($L132="Atrasado",TODAY()-$D132,IF(AND($J132&lt;&gt;"",$J132&gt;$D132),$J132-$D132,0)))</f>
        <v/>
      </c>
      <c r="N132" s="6" t="n"/>
    </row>
    <row r="133">
      <c r="A133" s="11" t="n"/>
      <c r="B133" s="6" t="n"/>
      <c r="C133" s="10">
        <f>IF($B133="","",IFERROR(VLOOKUP($B133,Contratos!$A:$L,2,FALSE),""))</f>
        <v/>
      </c>
      <c r="D133" s="7" t="n"/>
      <c r="E133" s="12">
        <f>IF($B133="","",IFERROR(VLOOKUP($B133,Contratos!$A:$L,6,FALSE),0))</f>
        <v/>
      </c>
      <c r="F133" s="8" t="n"/>
      <c r="G133" s="8" t="n"/>
      <c r="H133" s="12">
        <f>IF($B133="","",$E133+$F133+$G133)</f>
        <v/>
      </c>
      <c r="I133" s="8" t="n"/>
      <c r="J133" s="7" t="n"/>
      <c r="K133" s="6" t="n"/>
      <c r="L133" s="10">
        <f>IF($B133="","",IF(AND($I133&gt;0,$I133&gt;=$H133),"Recebido",IF($I133&gt;0,"Recebido parcial",IF(AND($D133&lt;&gt;"",TODAY()&gt;$D133),"Atrasado","Em aberto"))))</f>
        <v/>
      </c>
      <c r="M133" s="10">
        <f>IF($B133="","",IF($L133="Atrasado",TODAY()-$D133,IF(AND($J133&lt;&gt;"",$J133&gt;$D133),$J133-$D133,0)))</f>
        <v/>
      </c>
      <c r="N133" s="6" t="n"/>
    </row>
    <row r="134">
      <c r="A134" s="11" t="n"/>
      <c r="B134" s="6" t="n"/>
      <c r="C134" s="10">
        <f>IF($B134="","",IFERROR(VLOOKUP($B134,Contratos!$A:$L,2,FALSE),""))</f>
        <v/>
      </c>
      <c r="D134" s="7" t="n"/>
      <c r="E134" s="12">
        <f>IF($B134="","",IFERROR(VLOOKUP($B134,Contratos!$A:$L,6,FALSE),0))</f>
        <v/>
      </c>
      <c r="F134" s="8" t="n"/>
      <c r="G134" s="8" t="n"/>
      <c r="H134" s="12">
        <f>IF($B134="","",$E134+$F134+$G134)</f>
        <v/>
      </c>
      <c r="I134" s="8" t="n"/>
      <c r="J134" s="7" t="n"/>
      <c r="K134" s="6" t="n"/>
      <c r="L134" s="10">
        <f>IF($B134="","",IF(AND($I134&gt;0,$I134&gt;=$H134),"Recebido",IF($I134&gt;0,"Recebido parcial",IF(AND($D134&lt;&gt;"",TODAY()&gt;$D134),"Atrasado","Em aberto"))))</f>
        <v/>
      </c>
      <c r="M134" s="10">
        <f>IF($B134="","",IF($L134="Atrasado",TODAY()-$D134,IF(AND($J134&lt;&gt;"",$J134&gt;$D134),$J134-$D134,0)))</f>
        <v/>
      </c>
      <c r="N134" s="6" t="n"/>
    </row>
    <row r="135">
      <c r="A135" s="11" t="n"/>
      <c r="B135" s="6" t="n"/>
      <c r="C135" s="10">
        <f>IF($B135="","",IFERROR(VLOOKUP($B135,Contratos!$A:$L,2,FALSE),""))</f>
        <v/>
      </c>
      <c r="D135" s="7" t="n"/>
      <c r="E135" s="12">
        <f>IF($B135="","",IFERROR(VLOOKUP($B135,Contratos!$A:$L,6,FALSE),0))</f>
        <v/>
      </c>
      <c r="F135" s="8" t="n"/>
      <c r="G135" s="8" t="n"/>
      <c r="H135" s="12">
        <f>IF($B135="","",$E135+$F135+$G135)</f>
        <v/>
      </c>
      <c r="I135" s="8" t="n"/>
      <c r="J135" s="7" t="n"/>
      <c r="K135" s="6" t="n"/>
      <c r="L135" s="10">
        <f>IF($B135="","",IF(AND($I135&gt;0,$I135&gt;=$H135),"Recebido",IF($I135&gt;0,"Recebido parcial",IF(AND($D135&lt;&gt;"",TODAY()&gt;$D135),"Atrasado","Em aberto"))))</f>
        <v/>
      </c>
      <c r="M135" s="10">
        <f>IF($B135="","",IF($L135="Atrasado",TODAY()-$D135,IF(AND($J135&lt;&gt;"",$J135&gt;$D135),$J135-$D135,0)))</f>
        <v/>
      </c>
      <c r="N135" s="6" t="n"/>
    </row>
    <row r="136">
      <c r="A136" s="11" t="n"/>
      <c r="B136" s="6" t="n"/>
      <c r="C136" s="10">
        <f>IF($B136="","",IFERROR(VLOOKUP($B136,Contratos!$A:$L,2,FALSE),""))</f>
        <v/>
      </c>
      <c r="D136" s="7" t="n"/>
      <c r="E136" s="12">
        <f>IF($B136="","",IFERROR(VLOOKUP($B136,Contratos!$A:$L,6,FALSE),0))</f>
        <v/>
      </c>
      <c r="F136" s="8" t="n"/>
      <c r="G136" s="8" t="n"/>
      <c r="H136" s="12">
        <f>IF($B136="","",$E136+$F136+$G136)</f>
        <v/>
      </c>
      <c r="I136" s="8" t="n"/>
      <c r="J136" s="7" t="n"/>
      <c r="K136" s="6" t="n"/>
      <c r="L136" s="10">
        <f>IF($B136="","",IF(AND($I136&gt;0,$I136&gt;=$H136),"Recebido",IF($I136&gt;0,"Recebido parcial",IF(AND($D136&lt;&gt;"",TODAY()&gt;$D136),"Atrasado","Em aberto"))))</f>
        <v/>
      </c>
      <c r="M136" s="10">
        <f>IF($B136="","",IF($L136="Atrasado",TODAY()-$D136,IF(AND($J136&lt;&gt;"",$J136&gt;$D136),$J136-$D136,0)))</f>
        <v/>
      </c>
      <c r="N136" s="6" t="n"/>
    </row>
    <row r="137">
      <c r="A137" s="11" t="n"/>
      <c r="B137" s="6" t="n"/>
      <c r="C137" s="10">
        <f>IF($B137="","",IFERROR(VLOOKUP($B137,Contratos!$A:$L,2,FALSE),""))</f>
        <v/>
      </c>
      <c r="D137" s="7" t="n"/>
      <c r="E137" s="12">
        <f>IF($B137="","",IFERROR(VLOOKUP($B137,Contratos!$A:$L,6,FALSE),0))</f>
        <v/>
      </c>
      <c r="F137" s="8" t="n"/>
      <c r="G137" s="8" t="n"/>
      <c r="H137" s="12">
        <f>IF($B137="","",$E137+$F137+$G137)</f>
        <v/>
      </c>
      <c r="I137" s="8" t="n"/>
      <c r="J137" s="7" t="n"/>
      <c r="K137" s="6" t="n"/>
      <c r="L137" s="10">
        <f>IF($B137="","",IF(AND($I137&gt;0,$I137&gt;=$H137),"Recebido",IF($I137&gt;0,"Recebido parcial",IF(AND($D137&lt;&gt;"",TODAY()&gt;$D137),"Atrasado","Em aberto"))))</f>
        <v/>
      </c>
      <c r="M137" s="10">
        <f>IF($B137="","",IF($L137="Atrasado",TODAY()-$D137,IF(AND($J137&lt;&gt;"",$J137&gt;$D137),$J137-$D137,0)))</f>
        <v/>
      </c>
      <c r="N137" s="6" t="n"/>
    </row>
    <row r="138">
      <c r="A138" s="11" t="n"/>
      <c r="B138" s="6" t="n"/>
      <c r="C138" s="10">
        <f>IF($B138="","",IFERROR(VLOOKUP($B138,Contratos!$A:$L,2,FALSE),""))</f>
        <v/>
      </c>
      <c r="D138" s="7" t="n"/>
      <c r="E138" s="12">
        <f>IF($B138="","",IFERROR(VLOOKUP($B138,Contratos!$A:$L,6,FALSE),0))</f>
        <v/>
      </c>
      <c r="F138" s="8" t="n"/>
      <c r="G138" s="8" t="n"/>
      <c r="H138" s="12">
        <f>IF($B138="","",$E138+$F138+$G138)</f>
        <v/>
      </c>
      <c r="I138" s="8" t="n"/>
      <c r="J138" s="7" t="n"/>
      <c r="K138" s="6" t="n"/>
      <c r="L138" s="10">
        <f>IF($B138="","",IF(AND($I138&gt;0,$I138&gt;=$H138),"Recebido",IF($I138&gt;0,"Recebido parcial",IF(AND($D138&lt;&gt;"",TODAY()&gt;$D138),"Atrasado","Em aberto"))))</f>
        <v/>
      </c>
      <c r="M138" s="10">
        <f>IF($B138="","",IF($L138="Atrasado",TODAY()-$D138,IF(AND($J138&lt;&gt;"",$J138&gt;$D138),$J138-$D138,0)))</f>
        <v/>
      </c>
      <c r="N138" s="6" t="n"/>
    </row>
    <row r="139">
      <c r="A139" s="11" t="n"/>
      <c r="B139" s="6" t="n"/>
      <c r="C139" s="10">
        <f>IF($B139="","",IFERROR(VLOOKUP($B139,Contratos!$A:$L,2,FALSE),""))</f>
        <v/>
      </c>
      <c r="D139" s="7" t="n"/>
      <c r="E139" s="12">
        <f>IF($B139="","",IFERROR(VLOOKUP($B139,Contratos!$A:$L,6,FALSE),0))</f>
        <v/>
      </c>
      <c r="F139" s="8" t="n"/>
      <c r="G139" s="8" t="n"/>
      <c r="H139" s="12">
        <f>IF($B139="","",$E139+$F139+$G139)</f>
        <v/>
      </c>
      <c r="I139" s="8" t="n"/>
      <c r="J139" s="7" t="n"/>
      <c r="K139" s="6" t="n"/>
      <c r="L139" s="10">
        <f>IF($B139="","",IF(AND($I139&gt;0,$I139&gt;=$H139),"Recebido",IF($I139&gt;0,"Recebido parcial",IF(AND($D139&lt;&gt;"",TODAY()&gt;$D139),"Atrasado","Em aberto"))))</f>
        <v/>
      </c>
      <c r="M139" s="10">
        <f>IF($B139="","",IF($L139="Atrasado",TODAY()-$D139,IF(AND($J139&lt;&gt;"",$J139&gt;$D139),$J139-$D139,0)))</f>
        <v/>
      </c>
      <c r="N139" s="6" t="n"/>
    </row>
    <row r="140">
      <c r="A140" s="11" t="n"/>
      <c r="B140" s="6" t="n"/>
      <c r="C140" s="10">
        <f>IF($B140="","",IFERROR(VLOOKUP($B140,Contratos!$A:$L,2,FALSE),""))</f>
        <v/>
      </c>
      <c r="D140" s="7" t="n"/>
      <c r="E140" s="12">
        <f>IF($B140="","",IFERROR(VLOOKUP($B140,Contratos!$A:$L,6,FALSE),0))</f>
        <v/>
      </c>
      <c r="F140" s="8" t="n"/>
      <c r="G140" s="8" t="n"/>
      <c r="H140" s="12">
        <f>IF($B140="","",$E140+$F140+$G140)</f>
        <v/>
      </c>
      <c r="I140" s="8" t="n"/>
      <c r="J140" s="7" t="n"/>
      <c r="K140" s="6" t="n"/>
      <c r="L140" s="10">
        <f>IF($B140="","",IF(AND($I140&gt;0,$I140&gt;=$H140),"Recebido",IF($I140&gt;0,"Recebido parcial",IF(AND($D140&lt;&gt;"",TODAY()&gt;$D140),"Atrasado","Em aberto"))))</f>
        <v/>
      </c>
      <c r="M140" s="10">
        <f>IF($B140="","",IF($L140="Atrasado",TODAY()-$D140,IF(AND($J140&lt;&gt;"",$J140&gt;$D140),$J140-$D140,0)))</f>
        <v/>
      </c>
      <c r="N140" s="6" t="n"/>
    </row>
    <row r="141">
      <c r="A141" s="11" t="n"/>
      <c r="B141" s="6" t="n"/>
      <c r="C141" s="10">
        <f>IF($B141="","",IFERROR(VLOOKUP($B141,Contratos!$A:$L,2,FALSE),""))</f>
        <v/>
      </c>
      <c r="D141" s="7" t="n"/>
      <c r="E141" s="12">
        <f>IF($B141="","",IFERROR(VLOOKUP($B141,Contratos!$A:$L,6,FALSE),0))</f>
        <v/>
      </c>
      <c r="F141" s="8" t="n"/>
      <c r="G141" s="8" t="n"/>
      <c r="H141" s="12">
        <f>IF($B141="","",$E141+$F141+$G141)</f>
        <v/>
      </c>
      <c r="I141" s="8" t="n"/>
      <c r="J141" s="7" t="n"/>
      <c r="K141" s="6" t="n"/>
      <c r="L141" s="10">
        <f>IF($B141="","",IF(AND($I141&gt;0,$I141&gt;=$H141),"Recebido",IF($I141&gt;0,"Recebido parcial",IF(AND($D141&lt;&gt;"",TODAY()&gt;$D141),"Atrasado","Em aberto"))))</f>
        <v/>
      </c>
      <c r="M141" s="10">
        <f>IF($B141="","",IF($L141="Atrasado",TODAY()-$D141,IF(AND($J141&lt;&gt;"",$J141&gt;$D141),$J141-$D141,0)))</f>
        <v/>
      </c>
      <c r="N141" s="6" t="n"/>
    </row>
    <row r="142">
      <c r="A142" s="11" t="n"/>
      <c r="B142" s="6" t="n"/>
      <c r="C142" s="10">
        <f>IF($B142="","",IFERROR(VLOOKUP($B142,Contratos!$A:$L,2,FALSE),""))</f>
        <v/>
      </c>
      <c r="D142" s="7" t="n"/>
      <c r="E142" s="12">
        <f>IF($B142="","",IFERROR(VLOOKUP($B142,Contratos!$A:$L,6,FALSE),0))</f>
        <v/>
      </c>
      <c r="F142" s="8" t="n"/>
      <c r="G142" s="8" t="n"/>
      <c r="H142" s="12">
        <f>IF($B142="","",$E142+$F142+$G142)</f>
        <v/>
      </c>
      <c r="I142" s="8" t="n"/>
      <c r="J142" s="7" t="n"/>
      <c r="K142" s="6" t="n"/>
      <c r="L142" s="10">
        <f>IF($B142="","",IF(AND($I142&gt;0,$I142&gt;=$H142),"Recebido",IF($I142&gt;0,"Recebido parcial",IF(AND($D142&lt;&gt;"",TODAY()&gt;$D142),"Atrasado","Em aberto"))))</f>
        <v/>
      </c>
      <c r="M142" s="10">
        <f>IF($B142="","",IF($L142="Atrasado",TODAY()-$D142,IF(AND($J142&lt;&gt;"",$J142&gt;$D142),$J142-$D142,0)))</f>
        <v/>
      </c>
      <c r="N142" s="6" t="n"/>
    </row>
    <row r="143">
      <c r="A143" s="11" t="n"/>
      <c r="B143" s="6" t="n"/>
      <c r="C143" s="10">
        <f>IF($B143="","",IFERROR(VLOOKUP($B143,Contratos!$A:$L,2,FALSE),""))</f>
        <v/>
      </c>
      <c r="D143" s="7" t="n"/>
      <c r="E143" s="12">
        <f>IF($B143="","",IFERROR(VLOOKUP($B143,Contratos!$A:$L,6,FALSE),0))</f>
        <v/>
      </c>
      <c r="F143" s="8" t="n"/>
      <c r="G143" s="8" t="n"/>
      <c r="H143" s="12">
        <f>IF($B143="","",$E143+$F143+$G143)</f>
        <v/>
      </c>
      <c r="I143" s="8" t="n"/>
      <c r="J143" s="7" t="n"/>
      <c r="K143" s="6" t="n"/>
      <c r="L143" s="10">
        <f>IF($B143="","",IF(AND($I143&gt;0,$I143&gt;=$H143),"Recebido",IF($I143&gt;0,"Recebido parcial",IF(AND($D143&lt;&gt;"",TODAY()&gt;$D143),"Atrasado","Em aberto"))))</f>
        <v/>
      </c>
      <c r="M143" s="10">
        <f>IF($B143="","",IF($L143="Atrasado",TODAY()-$D143,IF(AND($J143&lt;&gt;"",$J143&gt;$D143),$J143-$D143,0)))</f>
        <v/>
      </c>
      <c r="N143" s="6" t="n"/>
    </row>
    <row r="144">
      <c r="A144" s="11" t="n"/>
      <c r="B144" s="6" t="n"/>
      <c r="C144" s="10">
        <f>IF($B144="","",IFERROR(VLOOKUP($B144,Contratos!$A:$L,2,FALSE),""))</f>
        <v/>
      </c>
      <c r="D144" s="7" t="n"/>
      <c r="E144" s="12">
        <f>IF($B144="","",IFERROR(VLOOKUP($B144,Contratos!$A:$L,6,FALSE),0))</f>
        <v/>
      </c>
      <c r="F144" s="8" t="n"/>
      <c r="G144" s="8" t="n"/>
      <c r="H144" s="12">
        <f>IF($B144="","",$E144+$F144+$G144)</f>
        <v/>
      </c>
      <c r="I144" s="8" t="n"/>
      <c r="J144" s="7" t="n"/>
      <c r="K144" s="6" t="n"/>
      <c r="L144" s="10">
        <f>IF($B144="","",IF(AND($I144&gt;0,$I144&gt;=$H144),"Recebido",IF($I144&gt;0,"Recebido parcial",IF(AND($D144&lt;&gt;"",TODAY()&gt;$D144),"Atrasado","Em aberto"))))</f>
        <v/>
      </c>
      <c r="M144" s="10">
        <f>IF($B144="","",IF($L144="Atrasado",TODAY()-$D144,IF(AND($J144&lt;&gt;"",$J144&gt;$D144),$J144-$D144,0)))</f>
        <v/>
      </c>
      <c r="N144" s="6" t="n"/>
    </row>
    <row r="145">
      <c r="A145" s="11" t="n"/>
      <c r="B145" s="6" t="n"/>
      <c r="C145" s="10">
        <f>IF($B145="","",IFERROR(VLOOKUP($B145,Contratos!$A:$L,2,FALSE),""))</f>
        <v/>
      </c>
      <c r="D145" s="7" t="n"/>
      <c r="E145" s="12">
        <f>IF($B145="","",IFERROR(VLOOKUP($B145,Contratos!$A:$L,6,FALSE),0))</f>
        <v/>
      </c>
      <c r="F145" s="8" t="n"/>
      <c r="G145" s="8" t="n"/>
      <c r="H145" s="12">
        <f>IF($B145="","",$E145+$F145+$G145)</f>
        <v/>
      </c>
      <c r="I145" s="8" t="n"/>
      <c r="J145" s="7" t="n"/>
      <c r="K145" s="6" t="n"/>
      <c r="L145" s="10">
        <f>IF($B145="","",IF(AND($I145&gt;0,$I145&gt;=$H145),"Recebido",IF($I145&gt;0,"Recebido parcial",IF(AND($D145&lt;&gt;"",TODAY()&gt;$D145),"Atrasado","Em aberto"))))</f>
        <v/>
      </c>
      <c r="M145" s="10">
        <f>IF($B145="","",IF($L145="Atrasado",TODAY()-$D145,IF(AND($J145&lt;&gt;"",$J145&gt;$D145),$J145-$D145,0)))</f>
        <v/>
      </c>
      <c r="N145" s="6" t="n"/>
    </row>
    <row r="146">
      <c r="A146" s="11" t="n"/>
      <c r="B146" s="6" t="n"/>
      <c r="C146" s="10">
        <f>IF($B146="","",IFERROR(VLOOKUP($B146,Contratos!$A:$L,2,FALSE),""))</f>
        <v/>
      </c>
      <c r="D146" s="7" t="n"/>
      <c r="E146" s="12">
        <f>IF($B146="","",IFERROR(VLOOKUP($B146,Contratos!$A:$L,6,FALSE),0))</f>
        <v/>
      </c>
      <c r="F146" s="8" t="n"/>
      <c r="G146" s="8" t="n"/>
      <c r="H146" s="12">
        <f>IF($B146="","",$E146+$F146+$G146)</f>
        <v/>
      </c>
      <c r="I146" s="8" t="n"/>
      <c r="J146" s="7" t="n"/>
      <c r="K146" s="6" t="n"/>
      <c r="L146" s="10">
        <f>IF($B146="","",IF(AND($I146&gt;0,$I146&gt;=$H146),"Recebido",IF($I146&gt;0,"Recebido parcial",IF(AND($D146&lt;&gt;"",TODAY()&gt;$D146),"Atrasado","Em aberto"))))</f>
        <v/>
      </c>
      <c r="M146" s="10">
        <f>IF($B146="","",IF($L146="Atrasado",TODAY()-$D146,IF(AND($J146&lt;&gt;"",$J146&gt;$D146),$J146-$D146,0)))</f>
        <v/>
      </c>
      <c r="N146" s="6" t="n"/>
    </row>
    <row r="147">
      <c r="A147" s="11" t="n"/>
      <c r="B147" s="6" t="n"/>
      <c r="C147" s="10">
        <f>IF($B147="","",IFERROR(VLOOKUP($B147,Contratos!$A:$L,2,FALSE),""))</f>
        <v/>
      </c>
      <c r="D147" s="7" t="n"/>
      <c r="E147" s="12">
        <f>IF($B147="","",IFERROR(VLOOKUP($B147,Contratos!$A:$L,6,FALSE),0))</f>
        <v/>
      </c>
      <c r="F147" s="8" t="n"/>
      <c r="G147" s="8" t="n"/>
      <c r="H147" s="12">
        <f>IF($B147="","",$E147+$F147+$G147)</f>
        <v/>
      </c>
      <c r="I147" s="8" t="n"/>
      <c r="J147" s="7" t="n"/>
      <c r="K147" s="6" t="n"/>
      <c r="L147" s="10">
        <f>IF($B147="","",IF(AND($I147&gt;0,$I147&gt;=$H147),"Recebido",IF($I147&gt;0,"Recebido parcial",IF(AND($D147&lt;&gt;"",TODAY()&gt;$D147),"Atrasado","Em aberto"))))</f>
        <v/>
      </c>
      <c r="M147" s="10">
        <f>IF($B147="","",IF($L147="Atrasado",TODAY()-$D147,IF(AND($J147&lt;&gt;"",$J147&gt;$D147),$J147-$D147,0)))</f>
        <v/>
      </c>
      <c r="N147" s="6" t="n"/>
    </row>
    <row r="148">
      <c r="A148" s="11" t="n"/>
      <c r="B148" s="6" t="n"/>
      <c r="C148" s="10">
        <f>IF($B148="","",IFERROR(VLOOKUP($B148,Contratos!$A:$L,2,FALSE),""))</f>
        <v/>
      </c>
      <c r="D148" s="7" t="n"/>
      <c r="E148" s="12">
        <f>IF($B148="","",IFERROR(VLOOKUP($B148,Contratos!$A:$L,6,FALSE),0))</f>
        <v/>
      </c>
      <c r="F148" s="8" t="n"/>
      <c r="G148" s="8" t="n"/>
      <c r="H148" s="12">
        <f>IF($B148="","",$E148+$F148+$G148)</f>
        <v/>
      </c>
      <c r="I148" s="8" t="n"/>
      <c r="J148" s="7" t="n"/>
      <c r="K148" s="6" t="n"/>
      <c r="L148" s="10">
        <f>IF($B148="","",IF(AND($I148&gt;0,$I148&gt;=$H148),"Recebido",IF($I148&gt;0,"Recebido parcial",IF(AND($D148&lt;&gt;"",TODAY()&gt;$D148),"Atrasado","Em aberto"))))</f>
        <v/>
      </c>
      <c r="M148" s="10">
        <f>IF($B148="","",IF($L148="Atrasado",TODAY()-$D148,IF(AND($J148&lt;&gt;"",$J148&gt;$D148),$J148-$D148,0)))</f>
        <v/>
      </c>
      <c r="N148" s="6" t="n"/>
    </row>
    <row r="149">
      <c r="A149" s="11" t="n"/>
      <c r="B149" s="6" t="n"/>
      <c r="C149" s="10">
        <f>IF($B149="","",IFERROR(VLOOKUP($B149,Contratos!$A:$L,2,FALSE),""))</f>
        <v/>
      </c>
      <c r="D149" s="7" t="n"/>
      <c r="E149" s="12">
        <f>IF($B149="","",IFERROR(VLOOKUP($B149,Contratos!$A:$L,6,FALSE),0))</f>
        <v/>
      </c>
      <c r="F149" s="8" t="n"/>
      <c r="G149" s="8" t="n"/>
      <c r="H149" s="12">
        <f>IF($B149="","",$E149+$F149+$G149)</f>
        <v/>
      </c>
      <c r="I149" s="8" t="n"/>
      <c r="J149" s="7" t="n"/>
      <c r="K149" s="6" t="n"/>
      <c r="L149" s="10">
        <f>IF($B149="","",IF(AND($I149&gt;0,$I149&gt;=$H149),"Recebido",IF($I149&gt;0,"Recebido parcial",IF(AND($D149&lt;&gt;"",TODAY()&gt;$D149),"Atrasado","Em aberto"))))</f>
        <v/>
      </c>
      <c r="M149" s="10">
        <f>IF($B149="","",IF($L149="Atrasado",TODAY()-$D149,IF(AND($J149&lt;&gt;"",$J149&gt;$D149),$J149-$D149,0)))</f>
        <v/>
      </c>
      <c r="N149" s="6" t="n"/>
    </row>
    <row r="150">
      <c r="A150" s="11" t="n"/>
      <c r="B150" s="6" t="n"/>
      <c r="C150" s="10">
        <f>IF($B150="","",IFERROR(VLOOKUP($B150,Contratos!$A:$L,2,FALSE),""))</f>
        <v/>
      </c>
      <c r="D150" s="7" t="n"/>
      <c r="E150" s="12">
        <f>IF($B150="","",IFERROR(VLOOKUP($B150,Contratos!$A:$L,6,FALSE),0))</f>
        <v/>
      </c>
      <c r="F150" s="8" t="n"/>
      <c r="G150" s="8" t="n"/>
      <c r="H150" s="12">
        <f>IF($B150="","",$E150+$F150+$G150)</f>
        <v/>
      </c>
      <c r="I150" s="8" t="n"/>
      <c r="J150" s="7" t="n"/>
      <c r="K150" s="6" t="n"/>
      <c r="L150" s="10">
        <f>IF($B150="","",IF(AND($I150&gt;0,$I150&gt;=$H150),"Recebido",IF($I150&gt;0,"Recebido parcial",IF(AND($D150&lt;&gt;"",TODAY()&gt;$D150),"Atrasado","Em aberto"))))</f>
        <v/>
      </c>
      <c r="M150" s="10">
        <f>IF($B150="","",IF($L150="Atrasado",TODAY()-$D150,IF(AND($J150&lt;&gt;"",$J150&gt;$D150),$J150-$D150,0)))</f>
        <v/>
      </c>
      <c r="N150" s="6" t="n"/>
    </row>
    <row r="151">
      <c r="A151" s="11" t="n"/>
      <c r="B151" s="6" t="n"/>
      <c r="C151" s="10">
        <f>IF($B151="","",IFERROR(VLOOKUP($B151,Contratos!$A:$L,2,FALSE),""))</f>
        <v/>
      </c>
      <c r="D151" s="7" t="n"/>
      <c r="E151" s="12">
        <f>IF($B151="","",IFERROR(VLOOKUP($B151,Contratos!$A:$L,6,FALSE),0))</f>
        <v/>
      </c>
      <c r="F151" s="8" t="n"/>
      <c r="G151" s="8" t="n"/>
      <c r="H151" s="12">
        <f>IF($B151="","",$E151+$F151+$G151)</f>
        <v/>
      </c>
      <c r="I151" s="8" t="n"/>
      <c r="J151" s="7" t="n"/>
      <c r="K151" s="6" t="n"/>
      <c r="L151" s="10">
        <f>IF($B151="","",IF(AND($I151&gt;0,$I151&gt;=$H151),"Recebido",IF($I151&gt;0,"Recebido parcial",IF(AND($D151&lt;&gt;"",TODAY()&gt;$D151),"Atrasado","Em aberto"))))</f>
        <v/>
      </c>
      <c r="M151" s="10">
        <f>IF($B151="","",IF($L151="Atrasado",TODAY()-$D151,IF(AND($J151&lt;&gt;"",$J151&gt;$D151),$J151-$D151,0)))</f>
        <v/>
      </c>
      <c r="N151" s="6" t="n"/>
    </row>
    <row r="152">
      <c r="A152" s="11" t="n"/>
      <c r="B152" s="6" t="n"/>
      <c r="C152" s="10">
        <f>IF($B152="","",IFERROR(VLOOKUP($B152,Contratos!$A:$L,2,FALSE),""))</f>
        <v/>
      </c>
      <c r="D152" s="7" t="n"/>
      <c r="E152" s="12">
        <f>IF($B152="","",IFERROR(VLOOKUP($B152,Contratos!$A:$L,6,FALSE),0))</f>
        <v/>
      </c>
      <c r="F152" s="8" t="n"/>
      <c r="G152" s="8" t="n"/>
      <c r="H152" s="12">
        <f>IF($B152="","",$E152+$F152+$G152)</f>
        <v/>
      </c>
      <c r="I152" s="8" t="n"/>
      <c r="J152" s="7" t="n"/>
      <c r="K152" s="6" t="n"/>
      <c r="L152" s="10">
        <f>IF($B152="","",IF(AND($I152&gt;0,$I152&gt;=$H152),"Recebido",IF($I152&gt;0,"Recebido parcial",IF(AND($D152&lt;&gt;"",TODAY()&gt;$D152),"Atrasado","Em aberto"))))</f>
        <v/>
      </c>
      <c r="M152" s="10">
        <f>IF($B152="","",IF($L152="Atrasado",TODAY()-$D152,IF(AND($J152&lt;&gt;"",$J152&gt;$D152),$J152-$D152,0)))</f>
        <v/>
      </c>
      <c r="N152" s="6" t="n"/>
    </row>
    <row r="153">
      <c r="A153" s="11" t="n"/>
      <c r="B153" s="6" t="n"/>
      <c r="C153" s="10">
        <f>IF($B153="","",IFERROR(VLOOKUP($B153,Contratos!$A:$L,2,FALSE),""))</f>
        <v/>
      </c>
      <c r="D153" s="7" t="n"/>
      <c r="E153" s="12">
        <f>IF($B153="","",IFERROR(VLOOKUP($B153,Contratos!$A:$L,6,FALSE),0))</f>
        <v/>
      </c>
      <c r="F153" s="8" t="n"/>
      <c r="G153" s="8" t="n"/>
      <c r="H153" s="12">
        <f>IF($B153="","",$E153+$F153+$G153)</f>
        <v/>
      </c>
      <c r="I153" s="8" t="n"/>
      <c r="J153" s="7" t="n"/>
      <c r="K153" s="6" t="n"/>
      <c r="L153" s="10">
        <f>IF($B153="","",IF(AND($I153&gt;0,$I153&gt;=$H153),"Recebido",IF($I153&gt;0,"Recebido parcial",IF(AND($D153&lt;&gt;"",TODAY()&gt;$D153),"Atrasado","Em aberto"))))</f>
        <v/>
      </c>
      <c r="M153" s="10">
        <f>IF($B153="","",IF($L153="Atrasado",TODAY()-$D153,IF(AND($J153&lt;&gt;"",$J153&gt;$D153),$J153-$D153,0)))</f>
        <v/>
      </c>
      <c r="N153" s="6" t="n"/>
    </row>
    <row r="154">
      <c r="A154" s="11" t="n"/>
      <c r="B154" s="6" t="n"/>
      <c r="C154" s="10">
        <f>IF($B154="","",IFERROR(VLOOKUP($B154,Contratos!$A:$L,2,FALSE),""))</f>
        <v/>
      </c>
      <c r="D154" s="7" t="n"/>
      <c r="E154" s="12">
        <f>IF($B154="","",IFERROR(VLOOKUP($B154,Contratos!$A:$L,6,FALSE),0))</f>
        <v/>
      </c>
      <c r="F154" s="8" t="n"/>
      <c r="G154" s="8" t="n"/>
      <c r="H154" s="12">
        <f>IF($B154="","",$E154+$F154+$G154)</f>
        <v/>
      </c>
      <c r="I154" s="8" t="n"/>
      <c r="J154" s="7" t="n"/>
      <c r="K154" s="6" t="n"/>
      <c r="L154" s="10">
        <f>IF($B154="","",IF(AND($I154&gt;0,$I154&gt;=$H154),"Recebido",IF($I154&gt;0,"Recebido parcial",IF(AND($D154&lt;&gt;"",TODAY()&gt;$D154),"Atrasado","Em aberto"))))</f>
        <v/>
      </c>
      <c r="M154" s="10">
        <f>IF($B154="","",IF($L154="Atrasado",TODAY()-$D154,IF(AND($J154&lt;&gt;"",$J154&gt;$D154),$J154-$D154,0)))</f>
        <v/>
      </c>
      <c r="N154" s="6" t="n"/>
    </row>
    <row r="155">
      <c r="A155" s="11" t="n"/>
      <c r="B155" s="6" t="n"/>
      <c r="C155" s="10">
        <f>IF($B155="","",IFERROR(VLOOKUP($B155,Contratos!$A:$L,2,FALSE),""))</f>
        <v/>
      </c>
      <c r="D155" s="7" t="n"/>
      <c r="E155" s="12">
        <f>IF($B155="","",IFERROR(VLOOKUP($B155,Contratos!$A:$L,6,FALSE),0))</f>
        <v/>
      </c>
      <c r="F155" s="8" t="n"/>
      <c r="G155" s="8" t="n"/>
      <c r="H155" s="12">
        <f>IF($B155="","",$E155+$F155+$G155)</f>
        <v/>
      </c>
      <c r="I155" s="8" t="n"/>
      <c r="J155" s="7" t="n"/>
      <c r="K155" s="6" t="n"/>
      <c r="L155" s="10">
        <f>IF($B155="","",IF(AND($I155&gt;0,$I155&gt;=$H155),"Recebido",IF($I155&gt;0,"Recebido parcial",IF(AND($D155&lt;&gt;"",TODAY()&gt;$D155),"Atrasado","Em aberto"))))</f>
        <v/>
      </c>
      <c r="M155" s="10">
        <f>IF($B155="","",IF($L155="Atrasado",TODAY()-$D155,IF(AND($J155&lt;&gt;"",$J155&gt;$D155),$J155-$D155,0)))</f>
        <v/>
      </c>
      <c r="N155" s="6" t="n"/>
    </row>
    <row r="156">
      <c r="A156" s="11" t="n"/>
      <c r="B156" s="6" t="n"/>
      <c r="C156" s="10">
        <f>IF($B156="","",IFERROR(VLOOKUP($B156,Contratos!$A:$L,2,FALSE),""))</f>
        <v/>
      </c>
      <c r="D156" s="7" t="n"/>
      <c r="E156" s="12">
        <f>IF($B156="","",IFERROR(VLOOKUP($B156,Contratos!$A:$L,6,FALSE),0))</f>
        <v/>
      </c>
      <c r="F156" s="8" t="n"/>
      <c r="G156" s="8" t="n"/>
      <c r="H156" s="12">
        <f>IF($B156="","",$E156+$F156+$G156)</f>
        <v/>
      </c>
      <c r="I156" s="8" t="n"/>
      <c r="J156" s="7" t="n"/>
      <c r="K156" s="6" t="n"/>
      <c r="L156" s="10">
        <f>IF($B156="","",IF(AND($I156&gt;0,$I156&gt;=$H156),"Recebido",IF($I156&gt;0,"Recebido parcial",IF(AND($D156&lt;&gt;"",TODAY()&gt;$D156),"Atrasado","Em aberto"))))</f>
        <v/>
      </c>
      <c r="M156" s="10">
        <f>IF($B156="","",IF($L156="Atrasado",TODAY()-$D156,IF(AND($J156&lt;&gt;"",$J156&gt;$D156),$J156-$D156,0)))</f>
        <v/>
      </c>
      <c r="N156" s="6" t="n"/>
    </row>
    <row r="157">
      <c r="A157" s="11" t="n"/>
      <c r="B157" s="6" t="n"/>
      <c r="C157" s="10">
        <f>IF($B157="","",IFERROR(VLOOKUP($B157,Contratos!$A:$L,2,FALSE),""))</f>
        <v/>
      </c>
      <c r="D157" s="7" t="n"/>
      <c r="E157" s="12">
        <f>IF($B157="","",IFERROR(VLOOKUP($B157,Contratos!$A:$L,6,FALSE),0))</f>
        <v/>
      </c>
      <c r="F157" s="8" t="n"/>
      <c r="G157" s="8" t="n"/>
      <c r="H157" s="12">
        <f>IF($B157="","",$E157+$F157+$G157)</f>
        <v/>
      </c>
      <c r="I157" s="8" t="n"/>
      <c r="J157" s="7" t="n"/>
      <c r="K157" s="6" t="n"/>
      <c r="L157" s="10">
        <f>IF($B157="","",IF(AND($I157&gt;0,$I157&gt;=$H157),"Recebido",IF($I157&gt;0,"Recebido parcial",IF(AND($D157&lt;&gt;"",TODAY()&gt;$D157),"Atrasado","Em aberto"))))</f>
        <v/>
      </c>
      <c r="M157" s="10">
        <f>IF($B157="","",IF($L157="Atrasado",TODAY()-$D157,IF(AND($J157&lt;&gt;"",$J157&gt;$D157),$J157-$D157,0)))</f>
        <v/>
      </c>
      <c r="N157" s="6" t="n"/>
    </row>
    <row r="158">
      <c r="A158" s="11" t="n"/>
      <c r="B158" s="6" t="n"/>
      <c r="C158" s="10">
        <f>IF($B158="","",IFERROR(VLOOKUP($B158,Contratos!$A:$L,2,FALSE),""))</f>
        <v/>
      </c>
      <c r="D158" s="7" t="n"/>
      <c r="E158" s="12">
        <f>IF($B158="","",IFERROR(VLOOKUP($B158,Contratos!$A:$L,6,FALSE),0))</f>
        <v/>
      </c>
      <c r="F158" s="8" t="n"/>
      <c r="G158" s="8" t="n"/>
      <c r="H158" s="12">
        <f>IF($B158="","",$E158+$F158+$G158)</f>
        <v/>
      </c>
      <c r="I158" s="8" t="n"/>
      <c r="J158" s="7" t="n"/>
      <c r="K158" s="6" t="n"/>
      <c r="L158" s="10">
        <f>IF($B158="","",IF(AND($I158&gt;0,$I158&gt;=$H158),"Recebido",IF($I158&gt;0,"Recebido parcial",IF(AND($D158&lt;&gt;"",TODAY()&gt;$D158),"Atrasado","Em aberto"))))</f>
        <v/>
      </c>
      <c r="M158" s="10">
        <f>IF($B158="","",IF($L158="Atrasado",TODAY()-$D158,IF(AND($J158&lt;&gt;"",$J158&gt;$D158),$J158-$D158,0)))</f>
        <v/>
      </c>
      <c r="N158" s="6" t="n"/>
    </row>
    <row r="159">
      <c r="A159" s="11" t="n"/>
      <c r="B159" s="6" t="n"/>
      <c r="C159" s="10">
        <f>IF($B159="","",IFERROR(VLOOKUP($B159,Contratos!$A:$L,2,FALSE),""))</f>
        <v/>
      </c>
      <c r="D159" s="7" t="n"/>
      <c r="E159" s="12">
        <f>IF($B159="","",IFERROR(VLOOKUP($B159,Contratos!$A:$L,6,FALSE),0))</f>
        <v/>
      </c>
      <c r="F159" s="8" t="n"/>
      <c r="G159" s="8" t="n"/>
      <c r="H159" s="12">
        <f>IF($B159="","",$E159+$F159+$G159)</f>
        <v/>
      </c>
      <c r="I159" s="8" t="n"/>
      <c r="J159" s="7" t="n"/>
      <c r="K159" s="6" t="n"/>
      <c r="L159" s="10">
        <f>IF($B159="","",IF(AND($I159&gt;0,$I159&gt;=$H159),"Recebido",IF($I159&gt;0,"Recebido parcial",IF(AND($D159&lt;&gt;"",TODAY()&gt;$D159),"Atrasado","Em aberto"))))</f>
        <v/>
      </c>
      <c r="M159" s="10">
        <f>IF($B159="","",IF($L159="Atrasado",TODAY()-$D159,IF(AND($J159&lt;&gt;"",$J159&gt;$D159),$J159-$D159,0)))</f>
        <v/>
      </c>
      <c r="N159" s="6" t="n"/>
    </row>
    <row r="160">
      <c r="A160" s="11" t="n"/>
      <c r="B160" s="6" t="n"/>
      <c r="C160" s="10">
        <f>IF($B160="","",IFERROR(VLOOKUP($B160,Contratos!$A:$L,2,FALSE),""))</f>
        <v/>
      </c>
      <c r="D160" s="7" t="n"/>
      <c r="E160" s="12">
        <f>IF($B160="","",IFERROR(VLOOKUP($B160,Contratos!$A:$L,6,FALSE),0))</f>
        <v/>
      </c>
      <c r="F160" s="8" t="n"/>
      <c r="G160" s="8" t="n"/>
      <c r="H160" s="12">
        <f>IF($B160="","",$E160+$F160+$G160)</f>
        <v/>
      </c>
      <c r="I160" s="8" t="n"/>
      <c r="J160" s="7" t="n"/>
      <c r="K160" s="6" t="n"/>
      <c r="L160" s="10">
        <f>IF($B160="","",IF(AND($I160&gt;0,$I160&gt;=$H160),"Recebido",IF($I160&gt;0,"Recebido parcial",IF(AND($D160&lt;&gt;"",TODAY()&gt;$D160),"Atrasado","Em aberto"))))</f>
        <v/>
      </c>
      <c r="M160" s="10">
        <f>IF($B160="","",IF($L160="Atrasado",TODAY()-$D160,IF(AND($J160&lt;&gt;"",$J160&gt;$D160),$J160-$D160,0)))</f>
        <v/>
      </c>
      <c r="N160" s="6" t="n"/>
    </row>
    <row r="161">
      <c r="A161" s="11" t="n"/>
      <c r="B161" s="6" t="n"/>
      <c r="C161" s="10">
        <f>IF($B161="","",IFERROR(VLOOKUP($B161,Contratos!$A:$L,2,FALSE),""))</f>
        <v/>
      </c>
      <c r="D161" s="7" t="n"/>
      <c r="E161" s="12">
        <f>IF($B161="","",IFERROR(VLOOKUP($B161,Contratos!$A:$L,6,FALSE),0))</f>
        <v/>
      </c>
      <c r="F161" s="8" t="n"/>
      <c r="G161" s="8" t="n"/>
      <c r="H161" s="12">
        <f>IF($B161="","",$E161+$F161+$G161)</f>
        <v/>
      </c>
      <c r="I161" s="8" t="n"/>
      <c r="J161" s="7" t="n"/>
      <c r="K161" s="6" t="n"/>
      <c r="L161" s="10">
        <f>IF($B161="","",IF(AND($I161&gt;0,$I161&gt;=$H161),"Recebido",IF($I161&gt;0,"Recebido parcial",IF(AND($D161&lt;&gt;"",TODAY()&gt;$D161),"Atrasado","Em aberto"))))</f>
        <v/>
      </c>
      <c r="M161" s="10">
        <f>IF($B161="","",IF($L161="Atrasado",TODAY()-$D161,IF(AND($J161&lt;&gt;"",$J161&gt;$D161),$J161-$D161,0)))</f>
        <v/>
      </c>
      <c r="N161" s="6" t="n"/>
    </row>
    <row r="162">
      <c r="A162" s="11" t="n"/>
      <c r="B162" s="6" t="n"/>
      <c r="C162" s="10">
        <f>IF($B162="","",IFERROR(VLOOKUP($B162,Contratos!$A:$L,2,FALSE),""))</f>
        <v/>
      </c>
      <c r="D162" s="7" t="n"/>
      <c r="E162" s="12">
        <f>IF($B162="","",IFERROR(VLOOKUP($B162,Contratos!$A:$L,6,FALSE),0))</f>
        <v/>
      </c>
      <c r="F162" s="8" t="n"/>
      <c r="G162" s="8" t="n"/>
      <c r="H162" s="12">
        <f>IF($B162="","",$E162+$F162+$G162)</f>
        <v/>
      </c>
      <c r="I162" s="8" t="n"/>
      <c r="J162" s="7" t="n"/>
      <c r="K162" s="6" t="n"/>
      <c r="L162" s="10">
        <f>IF($B162="","",IF(AND($I162&gt;0,$I162&gt;=$H162),"Recebido",IF($I162&gt;0,"Recebido parcial",IF(AND($D162&lt;&gt;"",TODAY()&gt;$D162),"Atrasado","Em aberto"))))</f>
        <v/>
      </c>
      <c r="M162" s="10">
        <f>IF($B162="","",IF($L162="Atrasado",TODAY()-$D162,IF(AND($J162&lt;&gt;"",$J162&gt;$D162),$J162-$D162,0)))</f>
        <v/>
      </c>
      <c r="N162" s="6" t="n"/>
    </row>
    <row r="163">
      <c r="A163" s="11" t="n"/>
      <c r="B163" s="6" t="n"/>
      <c r="C163" s="10">
        <f>IF($B163="","",IFERROR(VLOOKUP($B163,Contratos!$A:$L,2,FALSE),""))</f>
        <v/>
      </c>
      <c r="D163" s="7" t="n"/>
      <c r="E163" s="12">
        <f>IF($B163="","",IFERROR(VLOOKUP($B163,Contratos!$A:$L,6,FALSE),0))</f>
        <v/>
      </c>
      <c r="F163" s="8" t="n"/>
      <c r="G163" s="8" t="n"/>
      <c r="H163" s="12">
        <f>IF($B163="","",$E163+$F163+$G163)</f>
        <v/>
      </c>
      <c r="I163" s="8" t="n"/>
      <c r="J163" s="7" t="n"/>
      <c r="K163" s="6" t="n"/>
      <c r="L163" s="10">
        <f>IF($B163="","",IF(AND($I163&gt;0,$I163&gt;=$H163),"Recebido",IF($I163&gt;0,"Recebido parcial",IF(AND($D163&lt;&gt;"",TODAY()&gt;$D163),"Atrasado","Em aberto"))))</f>
        <v/>
      </c>
      <c r="M163" s="10">
        <f>IF($B163="","",IF($L163="Atrasado",TODAY()-$D163,IF(AND($J163&lt;&gt;"",$J163&gt;$D163),$J163-$D163,0)))</f>
        <v/>
      </c>
      <c r="N163" s="6" t="n"/>
    </row>
    <row r="164">
      <c r="A164" s="11" t="n"/>
      <c r="B164" s="6" t="n"/>
      <c r="C164" s="10">
        <f>IF($B164="","",IFERROR(VLOOKUP($B164,Contratos!$A:$L,2,FALSE),""))</f>
        <v/>
      </c>
      <c r="D164" s="7" t="n"/>
      <c r="E164" s="12">
        <f>IF($B164="","",IFERROR(VLOOKUP($B164,Contratos!$A:$L,6,FALSE),0))</f>
        <v/>
      </c>
      <c r="F164" s="8" t="n"/>
      <c r="G164" s="8" t="n"/>
      <c r="H164" s="12">
        <f>IF($B164="","",$E164+$F164+$G164)</f>
        <v/>
      </c>
      <c r="I164" s="8" t="n"/>
      <c r="J164" s="7" t="n"/>
      <c r="K164" s="6" t="n"/>
      <c r="L164" s="10">
        <f>IF($B164="","",IF(AND($I164&gt;0,$I164&gt;=$H164),"Recebido",IF($I164&gt;0,"Recebido parcial",IF(AND($D164&lt;&gt;"",TODAY()&gt;$D164),"Atrasado","Em aberto"))))</f>
        <v/>
      </c>
      <c r="M164" s="10">
        <f>IF($B164="","",IF($L164="Atrasado",TODAY()-$D164,IF(AND($J164&lt;&gt;"",$J164&gt;$D164),$J164-$D164,0)))</f>
        <v/>
      </c>
      <c r="N164" s="6" t="n"/>
    </row>
    <row r="165">
      <c r="A165" s="11" t="n"/>
      <c r="B165" s="6" t="n"/>
      <c r="C165" s="10">
        <f>IF($B165="","",IFERROR(VLOOKUP($B165,Contratos!$A:$L,2,FALSE),""))</f>
        <v/>
      </c>
      <c r="D165" s="7" t="n"/>
      <c r="E165" s="12">
        <f>IF($B165="","",IFERROR(VLOOKUP($B165,Contratos!$A:$L,6,FALSE),0))</f>
        <v/>
      </c>
      <c r="F165" s="8" t="n"/>
      <c r="G165" s="8" t="n"/>
      <c r="H165" s="12">
        <f>IF($B165="","",$E165+$F165+$G165)</f>
        <v/>
      </c>
      <c r="I165" s="8" t="n"/>
      <c r="J165" s="7" t="n"/>
      <c r="K165" s="6" t="n"/>
      <c r="L165" s="10">
        <f>IF($B165="","",IF(AND($I165&gt;0,$I165&gt;=$H165),"Recebido",IF($I165&gt;0,"Recebido parcial",IF(AND($D165&lt;&gt;"",TODAY()&gt;$D165),"Atrasado","Em aberto"))))</f>
        <v/>
      </c>
      <c r="M165" s="10">
        <f>IF($B165="","",IF($L165="Atrasado",TODAY()-$D165,IF(AND($J165&lt;&gt;"",$J165&gt;$D165),$J165-$D165,0)))</f>
        <v/>
      </c>
      <c r="N165" s="6" t="n"/>
    </row>
    <row r="166">
      <c r="A166" s="11" t="n"/>
      <c r="B166" s="6" t="n"/>
      <c r="C166" s="10">
        <f>IF($B166="","",IFERROR(VLOOKUP($B166,Contratos!$A:$L,2,FALSE),""))</f>
        <v/>
      </c>
      <c r="D166" s="7" t="n"/>
      <c r="E166" s="12">
        <f>IF($B166="","",IFERROR(VLOOKUP($B166,Contratos!$A:$L,6,FALSE),0))</f>
        <v/>
      </c>
      <c r="F166" s="8" t="n"/>
      <c r="G166" s="8" t="n"/>
      <c r="H166" s="12">
        <f>IF($B166="","",$E166+$F166+$G166)</f>
        <v/>
      </c>
      <c r="I166" s="8" t="n"/>
      <c r="J166" s="7" t="n"/>
      <c r="K166" s="6" t="n"/>
      <c r="L166" s="10">
        <f>IF($B166="","",IF(AND($I166&gt;0,$I166&gt;=$H166),"Recebido",IF($I166&gt;0,"Recebido parcial",IF(AND($D166&lt;&gt;"",TODAY()&gt;$D166),"Atrasado","Em aberto"))))</f>
        <v/>
      </c>
      <c r="M166" s="10">
        <f>IF($B166="","",IF($L166="Atrasado",TODAY()-$D166,IF(AND($J166&lt;&gt;"",$J166&gt;$D166),$J166-$D166,0)))</f>
        <v/>
      </c>
      <c r="N166" s="6" t="n"/>
    </row>
    <row r="167">
      <c r="A167" s="11" t="n"/>
      <c r="B167" s="6" t="n"/>
      <c r="C167" s="10">
        <f>IF($B167="","",IFERROR(VLOOKUP($B167,Contratos!$A:$L,2,FALSE),""))</f>
        <v/>
      </c>
      <c r="D167" s="7" t="n"/>
      <c r="E167" s="12">
        <f>IF($B167="","",IFERROR(VLOOKUP($B167,Contratos!$A:$L,6,FALSE),0))</f>
        <v/>
      </c>
      <c r="F167" s="8" t="n"/>
      <c r="G167" s="8" t="n"/>
      <c r="H167" s="12">
        <f>IF($B167="","",$E167+$F167+$G167)</f>
        <v/>
      </c>
      <c r="I167" s="8" t="n"/>
      <c r="J167" s="7" t="n"/>
      <c r="K167" s="6" t="n"/>
      <c r="L167" s="10">
        <f>IF($B167="","",IF(AND($I167&gt;0,$I167&gt;=$H167),"Recebido",IF($I167&gt;0,"Recebido parcial",IF(AND($D167&lt;&gt;"",TODAY()&gt;$D167),"Atrasado","Em aberto"))))</f>
        <v/>
      </c>
      <c r="M167" s="10">
        <f>IF($B167="","",IF($L167="Atrasado",TODAY()-$D167,IF(AND($J167&lt;&gt;"",$J167&gt;$D167),$J167-$D167,0)))</f>
        <v/>
      </c>
      <c r="N167" s="6" t="n"/>
    </row>
    <row r="168">
      <c r="A168" s="11" t="n"/>
      <c r="B168" s="6" t="n"/>
      <c r="C168" s="10">
        <f>IF($B168="","",IFERROR(VLOOKUP($B168,Contratos!$A:$L,2,FALSE),""))</f>
        <v/>
      </c>
      <c r="D168" s="7" t="n"/>
      <c r="E168" s="12">
        <f>IF($B168="","",IFERROR(VLOOKUP($B168,Contratos!$A:$L,6,FALSE),0))</f>
        <v/>
      </c>
      <c r="F168" s="8" t="n"/>
      <c r="G168" s="8" t="n"/>
      <c r="H168" s="12">
        <f>IF($B168="","",$E168+$F168+$G168)</f>
        <v/>
      </c>
      <c r="I168" s="8" t="n"/>
      <c r="J168" s="7" t="n"/>
      <c r="K168" s="6" t="n"/>
      <c r="L168" s="10">
        <f>IF($B168="","",IF(AND($I168&gt;0,$I168&gt;=$H168),"Recebido",IF($I168&gt;0,"Recebido parcial",IF(AND($D168&lt;&gt;"",TODAY()&gt;$D168),"Atrasado","Em aberto"))))</f>
        <v/>
      </c>
      <c r="M168" s="10">
        <f>IF($B168="","",IF($L168="Atrasado",TODAY()-$D168,IF(AND($J168&lt;&gt;"",$J168&gt;$D168),$J168-$D168,0)))</f>
        <v/>
      </c>
      <c r="N168" s="6" t="n"/>
    </row>
    <row r="169">
      <c r="A169" s="11" t="n"/>
      <c r="B169" s="6" t="n"/>
      <c r="C169" s="10">
        <f>IF($B169="","",IFERROR(VLOOKUP($B169,Contratos!$A:$L,2,FALSE),""))</f>
        <v/>
      </c>
      <c r="D169" s="7" t="n"/>
      <c r="E169" s="12">
        <f>IF($B169="","",IFERROR(VLOOKUP($B169,Contratos!$A:$L,6,FALSE),0))</f>
        <v/>
      </c>
      <c r="F169" s="8" t="n"/>
      <c r="G169" s="8" t="n"/>
      <c r="H169" s="12">
        <f>IF($B169="","",$E169+$F169+$G169)</f>
        <v/>
      </c>
      <c r="I169" s="8" t="n"/>
      <c r="J169" s="7" t="n"/>
      <c r="K169" s="6" t="n"/>
      <c r="L169" s="10">
        <f>IF($B169="","",IF(AND($I169&gt;0,$I169&gt;=$H169),"Recebido",IF($I169&gt;0,"Recebido parcial",IF(AND($D169&lt;&gt;"",TODAY()&gt;$D169),"Atrasado","Em aberto"))))</f>
        <v/>
      </c>
      <c r="M169" s="10">
        <f>IF($B169="","",IF($L169="Atrasado",TODAY()-$D169,IF(AND($J169&lt;&gt;"",$J169&gt;$D169),$J169-$D169,0)))</f>
        <v/>
      </c>
      <c r="N169" s="6" t="n"/>
    </row>
    <row r="170">
      <c r="A170" s="11" t="n"/>
      <c r="B170" s="6" t="n"/>
      <c r="C170" s="10">
        <f>IF($B170="","",IFERROR(VLOOKUP($B170,Contratos!$A:$L,2,FALSE),""))</f>
        <v/>
      </c>
      <c r="D170" s="7" t="n"/>
      <c r="E170" s="12">
        <f>IF($B170="","",IFERROR(VLOOKUP($B170,Contratos!$A:$L,6,FALSE),0))</f>
        <v/>
      </c>
      <c r="F170" s="8" t="n"/>
      <c r="G170" s="8" t="n"/>
      <c r="H170" s="12">
        <f>IF($B170="","",$E170+$F170+$G170)</f>
        <v/>
      </c>
      <c r="I170" s="8" t="n"/>
      <c r="J170" s="7" t="n"/>
      <c r="K170" s="6" t="n"/>
      <c r="L170" s="10">
        <f>IF($B170="","",IF(AND($I170&gt;0,$I170&gt;=$H170),"Recebido",IF($I170&gt;0,"Recebido parcial",IF(AND($D170&lt;&gt;"",TODAY()&gt;$D170),"Atrasado","Em aberto"))))</f>
        <v/>
      </c>
      <c r="M170" s="10">
        <f>IF($B170="","",IF($L170="Atrasado",TODAY()-$D170,IF(AND($J170&lt;&gt;"",$J170&gt;$D170),$J170-$D170,0)))</f>
        <v/>
      </c>
      <c r="N170" s="6" t="n"/>
    </row>
    <row r="171">
      <c r="A171" s="11" t="n"/>
      <c r="B171" s="6" t="n"/>
      <c r="C171" s="10">
        <f>IF($B171="","",IFERROR(VLOOKUP($B171,Contratos!$A:$L,2,FALSE),""))</f>
        <v/>
      </c>
      <c r="D171" s="7" t="n"/>
      <c r="E171" s="12">
        <f>IF($B171="","",IFERROR(VLOOKUP($B171,Contratos!$A:$L,6,FALSE),0))</f>
        <v/>
      </c>
      <c r="F171" s="8" t="n"/>
      <c r="G171" s="8" t="n"/>
      <c r="H171" s="12">
        <f>IF($B171="","",$E171+$F171+$G171)</f>
        <v/>
      </c>
      <c r="I171" s="8" t="n"/>
      <c r="J171" s="7" t="n"/>
      <c r="K171" s="6" t="n"/>
      <c r="L171" s="10">
        <f>IF($B171="","",IF(AND($I171&gt;0,$I171&gt;=$H171),"Recebido",IF($I171&gt;0,"Recebido parcial",IF(AND($D171&lt;&gt;"",TODAY()&gt;$D171),"Atrasado","Em aberto"))))</f>
        <v/>
      </c>
      <c r="M171" s="10">
        <f>IF($B171="","",IF($L171="Atrasado",TODAY()-$D171,IF(AND($J171&lt;&gt;"",$J171&gt;$D171),$J171-$D171,0)))</f>
        <v/>
      </c>
      <c r="N171" s="6" t="n"/>
    </row>
    <row r="172">
      <c r="A172" s="11" t="n"/>
      <c r="B172" s="6" t="n"/>
      <c r="C172" s="10">
        <f>IF($B172="","",IFERROR(VLOOKUP($B172,Contratos!$A:$L,2,FALSE),""))</f>
        <v/>
      </c>
      <c r="D172" s="7" t="n"/>
      <c r="E172" s="12">
        <f>IF($B172="","",IFERROR(VLOOKUP($B172,Contratos!$A:$L,6,FALSE),0))</f>
        <v/>
      </c>
      <c r="F172" s="8" t="n"/>
      <c r="G172" s="8" t="n"/>
      <c r="H172" s="12">
        <f>IF($B172="","",$E172+$F172+$G172)</f>
        <v/>
      </c>
      <c r="I172" s="8" t="n"/>
      <c r="J172" s="7" t="n"/>
      <c r="K172" s="6" t="n"/>
      <c r="L172" s="10">
        <f>IF($B172="","",IF(AND($I172&gt;0,$I172&gt;=$H172),"Recebido",IF($I172&gt;0,"Recebido parcial",IF(AND($D172&lt;&gt;"",TODAY()&gt;$D172),"Atrasado","Em aberto"))))</f>
        <v/>
      </c>
      <c r="M172" s="10">
        <f>IF($B172="","",IF($L172="Atrasado",TODAY()-$D172,IF(AND($J172&lt;&gt;"",$J172&gt;$D172),$J172-$D172,0)))</f>
        <v/>
      </c>
      <c r="N172" s="6" t="n"/>
    </row>
    <row r="173">
      <c r="A173" s="11" t="n"/>
      <c r="B173" s="6" t="n"/>
      <c r="C173" s="10">
        <f>IF($B173="","",IFERROR(VLOOKUP($B173,Contratos!$A:$L,2,FALSE),""))</f>
        <v/>
      </c>
      <c r="D173" s="7" t="n"/>
      <c r="E173" s="12">
        <f>IF($B173="","",IFERROR(VLOOKUP($B173,Contratos!$A:$L,6,FALSE),0))</f>
        <v/>
      </c>
      <c r="F173" s="8" t="n"/>
      <c r="G173" s="8" t="n"/>
      <c r="H173" s="12">
        <f>IF($B173="","",$E173+$F173+$G173)</f>
        <v/>
      </c>
      <c r="I173" s="8" t="n"/>
      <c r="J173" s="7" t="n"/>
      <c r="K173" s="6" t="n"/>
      <c r="L173" s="10">
        <f>IF($B173="","",IF(AND($I173&gt;0,$I173&gt;=$H173),"Recebido",IF($I173&gt;0,"Recebido parcial",IF(AND($D173&lt;&gt;"",TODAY()&gt;$D173),"Atrasado","Em aberto"))))</f>
        <v/>
      </c>
      <c r="M173" s="10">
        <f>IF($B173="","",IF($L173="Atrasado",TODAY()-$D173,IF(AND($J173&lt;&gt;"",$J173&gt;$D173),$J173-$D173,0)))</f>
        <v/>
      </c>
      <c r="N173" s="6" t="n"/>
    </row>
    <row r="174">
      <c r="A174" s="11" t="n"/>
      <c r="B174" s="6" t="n"/>
      <c r="C174" s="10">
        <f>IF($B174="","",IFERROR(VLOOKUP($B174,Contratos!$A:$L,2,FALSE),""))</f>
        <v/>
      </c>
      <c r="D174" s="7" t="n"/>
      <c r="E174" s="12">
        <f>IF($B174="","",IFERROR(VLOOKUP($B174,Contratos!$A:$L,6,FALSE),0))</f>
        <v/>
      </c>
      <c r="F174" s="8" t="n"/>
      <c r="G174" s="8" t="n"/>
      <c r="H174" s="12">
        <f>IF($B174="","",$E174+$F174+$G174)</f>
        <v/>
      </c>
      <c r="I174" s="8" t="n"/>
      <c r="J174" s="7" t="n"/>
      <c r="K174" s="6" t="n"/>
      <c r="L174" s="10">
        <f>IF($B174="","",IF(AND($I174&gt;0,$I174&gt;=$H174),"Recebido",IF($I174&gt;0,"Recebido parcial",IF(AND($D174&lt;&gt;"",TODAY()&gt;$D174),"Atrasado","Em aberto"))))</f>
        <v/>
      </c>
      <c r="M174" s="10">
        <f>IF($B174="","",IF($L174="Atrasado",TODAY()-$D174,IF(AND($J174&lt;&gt;"",$J174&gt;$D174),$J174-$D174,0)))</f>
        <v/>
      </c>
      <c r="N174" s="6" t="n"/>
    </row>
    <row r="175">
      <c r="A175" s="11" t="n"/>
      <c r="B175" s="6" t="n"/>
      <c r="C175" s="10">
        <f>IF($B175="","",IFERROR(VLOOKUP($B175,Contratos!$A:$L,2,FALSE),""))</f>
        <v/>
      </c>
      <c r="D175" s="7" t="n"/>
      <c r="E175" s="12">
        <f>IF($B175="","",IFERROR(VLOOKUP($B175,Contratos!$A:$L,6,FALSE),0))</f>
        <v/>
      </c>
      <c r="F175" s="8" t="n"/>
      <c r="G175" s="8" t="n"/>
      <c r="H175" s="12">
        <f>IF($B175="","",$E175+$F175+$G175)</f>
        <v/>
      </c>
      <c r="I175" s="8" t="n"/>
      <c r="J175" s="7" t="n"/>
      <c r="K175" s="6" t="n"/>
      <c r="L175" s="10">
        <f>IF($B175="","",IF(AND($I175&gt;0,$I175&gt;=$H175),"Recebido",IF($I175&gt;0,"Recebido parcial",IF(AND($D175&lt;&gt;"",TODAY()&gt;$D175),"Atrasado","Em aberto"))))</f>
        <v/>
      </c>
      <c r="M175" s="10">
        <f>IF($B175="","",IF($L175="Atrasado",TODAY()-$D175,IF(AND($J175&lt;&gt;"",$J175&gt;$D175),$J175-$D175,0)))</f>
        <v/>
      </c>
      <c r="N175" s="6" t="n"/>
    </row>
    <row r="176">
      <c r="A176" s="11" t="n"/>
      <c r="B176" s="6" t="n"/>
      <c r="C176" s="10">
        <f>IF($B176="","",IFERROR(VLOOKUP($B176,Contratos!$A:$L,2,FALSE),""))</f>
        <v/>
      </c>
      <c r="D176" s="7" t="n"/>
      <c r="E176" s="12">
        <f>IF($B176="","",IFERROR(VLOOKUP($B176,Contratos!$A:$L,6,FALSE),0))</f>
        <v/>
      </c>
      <c r="F176" s="8" t="n"/>
      <c r="G176" s="8" t="n"/>
      <c r="H176" s="12">
        <f>IF($B176="","",$E176+$F176+$G176)</f>
        <v/>
      </c>
      <c r="I176" s="8" t="n"/>
      <c r="J176" s="7" t="n"/>
      <c r="K176" s="6" t="n"/>
      <c r="L176" s="10">
        <f>IF($B176="","",IF(AND($I176&gt;0,$I176&gt;=$H176),"Recebido",IF($I176&gt;0,"Recebido parcial",IF(AND($D176&lt;&gt;"",TODAY()&gt;$D176),"Atrasado","Em aberto"))))</f>
        <v/>
      </c>
      <c r="M176" s="10">
        <f>IF($B176="","",IF($L176="Atrasado",TODAY()-$D176,IF(AND($J176&lt;&gt;"",$J176&gt;$D176),$J176-$D176,0)))</f>
        <v/>
      </c>
      <c r="N176" s="6" t="n"/>
    </row>
    <row r="177">
      <c r="A177" s="11" t="n"/>
      <c r="B177" s="6" t="n"/>
      <c r="C177" s="10">
        <f>IF($B177="","",IFERROR(VLOOKUP($B177,Contratos!$A:$L,2,FALSE),""))</f>
        <v/>
      </c>
      <c r="D177" s="7" t="n"/>
      <c r="E177" s="12">
        <f>IF($B177="","",IFERROR(VLOOKUP($B177,Contratos!$A:$L,6,FALSE),0))</f>
        <v/>
      </c>
      <c r="F177" s="8" t="n"/>
      <c r="G177" s="8" t="n"/>
      <c r="H177" s="12">
        <f>IF($B177="","",$E177+$F177+$G177)</f>
        <v/>
      </c>
      <c r="I177" s="8" t="n"/>
      <c r="J177" s="7" t="n"/>
      <c r="K177" s="6" t="n"/>
      <c r="L177" s="10">
        <f>IF($B177="","",IF(AND($I177&gt;0,$I177&gt;=$H177),"Recebido",IF($I177&gt;0,"Recebido parcial",IF(AND($D177&lt;&gt;"",TODAY()&gt;$D177),"Atrasado","Em aberto"))))</f>
        <v/>
      </c>
      <c r="M177" s="10">
        <f>IF($B177="","",IF($L177="Atrasado",TODAY()-$D177,IF(AND($J177&lt;&gt;"",$J177&gt;$D177),$J177-$D177,0)))</f>
        <v/>
      </c>
      <c r="N177" s="6" t="n"/>
    </row>
    <row r="178">
      <c r="A178" s="11" t="n"/>
      <c r="B178" s="6" t="n"/>
      <c r="C178" s="10">
        <f>IF($B178="","",IFERROR(VLOOKUP($B178,Contratos!$A:$L,2,FALSE),""))</f>
        <v/>
      </c>
      <c r="D178" s="7" t="n"/>
      <c r="E178" s="12">
        <f>IF($B178="","",IFERROR(VLOOKUP($B178,Contratos!$A:$L,6,FALSE),0))</f>
        <v/>
      </c>
      <c r="F178" s="8" t="n"/>
      <c r="G178" s="8" t="n"/>
      <c r="H178" s="12">
        <f>IF($B178="","",$E178+$F178+$G178)</f>
        <v/>
      </c>
      <c r="I178" s="8" t="n"/>
      <c r="J178" s="7" t="n"/>
      <c r="K178" s="6" t="n"/>
      <c r="L178" s="10">
        <f>IF($B178="","",IF(AND($I178&gt;0,$I178&gt;=$H178),"Recebido",IF($I178&gt;0,"Recebido parcial",IF(AND($D178&lt;&gt;"",TODAY()&gt;$D178),"Atrasado","Em aberto"))))</f>
        <v/>
      </c>
      <c r="M178" s="10">
        <f>IF($B178="","",IF($L178="Atrasado",TODAY()-$D178,IF(AND($J178&lt;&gt;"",$J178&gt;$D178),$J178-$D178,0)))</f>
        <v/>
      </c>
      <c r="N178" s="6" t="n"/>
    </row>
    <row r="179">
      <c r="A179" s="11" t="n"/>
      <c r="B179" s="6" t="n"/>
      <c r="C179" s="10">
        <f>IF($B179="","",IFERROR(VLOOKUP($B179,Contratos!$A:$L,2,FALSE),""))</f>
        <v/>
      </c>
      <c r="D179" s="7" t="n"/>
      <c r="E179" s="12">
        <f>IF($B179="","",IFERROR(VLOOKUP($B179,Contratos!$A:$L,6,FALSE),0))</f>
        <v/>
      </c>
      <c r="F179" s="8" t="n"/>
      <c r="G179" s="8" t="n"/>
      <c r="H179" s="12">
        <f>IF($B179="","",$E179+$F179+$G179)</f>
        <v/>
      </c>
      <c r="I179" s="8" t="n"/>
      <c r="J179" s="7" t="n"/>
      <c r="K179" s="6" t="n"/>
      <c r="L179" s="10">
        <f>IF($B179="","",IF(AND($I179&gt;0,$I179&gt;=$H179),"Recebido",IF($I179&gt;0,"Recebido parcial",IF(AND($D179&lt;&gt;"",TODAY()&gt;$D179),"Atrasado","Em aberto"))))</f>
        <v/>
      </c>
      <c r="M179" s="10">
        <f>IF($B179="","",IF($L179="Atrasado",TODAY()-$D179,IF(AND($J179&lt;&gt;"",$J179&gt;$D179),$J179-$D179,0)))</f>
        <v/>
      </c>
      <c r="N179" s="6" t="n"/>
    </row>
    <row r="180">
      <c r="A180" s="11" t="n"/>
      <c r="B180" s="6" t="n"/>
      <c r="C180" s="10">
        <f>IF($B180="","",IFERROR(VLOOKUP($B180,Contratos!$A:$L,2,FALSE),""))</f>
        <v/>
      </c>
      <c r="D180" s="7" t="n"/>
      <c r="E180" s="12">
        <f>IF($B180="","",IFERROR(VLOOKUP($B180,Contratos!$A:$L,6,FALSE),0))</f>
        <v/>
      </c>
      <c r="F180" s="8" t="n"/>
      <c r="G180" s="8" t="n"/>
      <c r="H180" s="12">
        <f>IF($B180="","",$E180+$F180+$G180)</f>
        <v/>
      </c>
      <c r="I180" s="8" t="n"/>
      <c r="J180" s="7" t="n"/>
      <c r="K180" s="6" t="n"/>
      <c r="L180" s="10">
        <f>IF($B180="","",IF(AND($I180&gt;0,$I180&gt;=$H180),"Recebido",IF($I180&gt;0,"Recebido parcial",IF(AND($D180&lt;&gt;"",TODAY()&gt;$D180),"Atrasado","Em aberto"))))</f>
        <v/>
      </c>
      <c r="M180" s="10">
        <f>IF($B180="","",IF($L180="Atrasado",TODAY()-$D180,IF(AND($J180&lt;&gt;"",$J180&gt;$D180),$J180-$D180,0)))</f>
        <v/>
      </c>
      <c r="N180" s="6" t="n"/>
    </row>
    <row r="181">
      <c r="A181" s="11" t="n"/>
      <c r="B181" s="6" t="n"/>
      <c r="C181" s="10">
        <f>IF($B181="","",IFERROR(VLOOKUP($B181,Contratos!$A:$L,2,FALSE),""))</f>
        <v/>
      </c>
      <c r="D181" s="7" t="n"/>
      <c r="E181" s="12">
        <f>IF($B181="","",IFERROR(VLOOKUP($B181,Contratos!$A:$L,6,FALSE),0))</f>
        <v/>
      </c>
      <c r="F181" s="8" t="n"/>
      <c r="G181" s="8" t="n"/>
      <c r="H181" s="12">
        <f>IF($B181="","",$E181+$F181+$G181)</f>
        <v/>
      </c>
      <c r="I181" s="8" t="n"/>
      <c r="J181" s="7" t="n"/>
      <c r="K181" s="6" t="n"/>
      <c r="L181" s="10">
        <f>IF($B181="","",IF(AND($I181&gt;0,$I181&gt;=$H181),"Recebido",IF($I181&gt;0,"Recebido parcial",IF(AND($D181&lt;&gt;"",TODAY()&gt;$D181),"Atrasado","Em aberto"))))</f>
        <v/>
      </c>
      <c r="M181" s="10">
        <f>IF($B181="","",IF($L181="Atrasado",TODAY()-$D181,IF(AND($J181&lt;&gt;"",$J181&gt;$D181),$J181-$D181,0)))</f>
        <v/>
      </c>
      <c r="N181" s="6" t="n"/>
    </row>
    <row r="182">
      <c r="A182" s="11" t="n"/>
      <c r="B182" s="6" t="n"/>
      <c r="C182" s="10">
        <f>IF($B182="","",IFERROR(VLOOKUP($B182,Contratos!$A:$L,2,FALSE),""))</f>
        <v/>
      </c>
      <c r="D182" s="7" t="n"/>
      <c r="E182" s="12">
        <f>IF($B182="","",IFERROR(VLOOKUP($B182,Contratos!$A:$L,6,FALSE),0))</f>
        <v/>
      </c>
      <c r="F182" s="8" t="n"/>
      <c r="G182" s="8" t="n"/>
      <c r="H182" s="12">
        <f>IF($B182="","",$E182+$F182+$G182)</f>
        <v/>
      </c>
      <c r="I182" s="8" t="n"/>
      <c r="J182" s="7" t="n"/>
      <c r="K182" s="6" t="n"/>
      <c r="L182" s="10">
        <f>IF($B182="","",IF(AND($I182&gt;0,$I182&gt;=$H182),"Recebido",IF($I182&gt;0,"Recebido parcial",IF(AND($D182&lt;&gt;"",TODAY()&gt;$D182),"Atrasado","Em aberto"))))</f>
        <v/>
      </c>
      <c r="M182" s="10">
        <f>IF($B182="","",IF($L182="Atrasado",TODAY()-$D182,IF(AND($J182&lt;&gt;"",$J182&gt;$D182),$J182-$D182,0)))</f>
        <v/>
      </c>
      <c r="N182" s="6" t="n"/>
    </row>
    <row r="183">
      <c r="A183" s="11" t="n"/>
      <c r="B183" s="6" t="n"/>
      <c r="C183" s="10">
        <f>IF($B183="","",IFERROR(VLOOKUP($B183,Contratos!$A:$L,2,FALSE),""))</f>
        <v/>
      </c>
      <c r="D183" s="7" t="n"/>
      <c r="E183" s="12">
        <f>IF($B183="","",IFERROR(VLOOKUP($B183,Contratos!$A:$L,6,FALSE),0))</f>
        <v/>
      </c>
      <c r="F183" s="8" t="n"/>
      <c r="G183" s="8" t="n"/>
      <c r="H183" s="12">
        <f>IF($B183="","",$E183+$F183+$G183)</f>
        <v/>
      </c>
      <c r="I183" s="8" t="n"/>
      <c r="J183" s="7" t="n"/>
      <c r="K183" s="6" t="n"/>
      <c r="L183" s="10">
        <f>IF($B183="","",IF(AND($I183&gt;0,$I183&gt;=$H183),"Recebido",IF($I183&gt;0,"Recebido parcial",IF(AND($D183&lt;&gt;"",TODAY()&gt;$D183),"Atrasado","Em aberto"))))</f>
        <v/>
      </c>
      <c r="M183" s="10">
        <f>IF($B183="","",IF($L183="Atrasado",TODAY()-$D183,IF(AND($J183&lt;&gt;"",$J183&gt;$D183),$J183-$D183,0)))</f>
        <v/>
      </c>
      <c r="N183" s="6" t="n"/>
    </row>
    <row r="184">
      <c r="A184" s="11" t="n"/>
      <c r="B184" s="6" t="n"/>
      <c r="C184" s="10">
        <f>IF($B184="","",IFERROR(VLOOKUP($B184,Contratos!$A:$L,2,FALSE),""))</f>
        <v/>
      </c>
      <c r="D184" s="7" t="n"/>
      <c r="E184" s="12">
        <f>IF($B184="","",IFERROR(VLOOKUP($B184,Contratos!$A:$L,6,FALSE),0))</f>
        <v/>
      </c>
      <c r="F184" s="8" t="n"/>
      <c r="G184" s="8" t="n"/>
      <c r="H184" s="12">
        <f>IF($B184="","",$E184+$F184+$G184)</f>
        <v/>
      </c>
      <c r="I184" s="8" t="n"/>
      <c r="J184" s="7" t="n"/>
      <c r="K184" s="6" t="n"/>
      <c r="L184" s="10">
        <f>IF($B184="","",IF(AND($I184&gt;0,$I184&gt;=$H184),"Recebido",IF($I184&gt;0,"Recebido parcial",IF(AND($D184&lt;&gt;"",TODAY()&gt;$D184),"Atrasado","Em aberto"))))</f>
        <v/>
      </c>
      <c r="M184" s="10">
        <f>IF($B184="","",IF($L184="Atrasado",TODAY()-$D184,IF(AND($J184&lt;&gt;"",$J184&gt;$D184),$J184-$D184,0)))</f>
        <v/>
      </c>
      <c r="N184" s="6" t="n"/>
    </row>
    <row r="185">
      <c r="A185" s="11" t="n"/>
      <c r="B185" s="6" t="n"/>
      <c r="C185" s="10">
        <f>IF($B185="","",IFERROR(VLOOKUP($B185,Contratos!$A:$L,2,FALSE),""))</f>
        <v/>
      </c>
      <c r="D185" s="7" t="n"/>
      <c r="E185" s="12">
        <f>IF($B185="","",IFERROR(VLOOKUP($B185,Contratos!$A:$L,6,FALSE),0))</f>
        <v/>
      </c>
      <c r="F185" s="8" t="n"/>
      <c r="G185" s="8" t="n"/>
      <c r="H185" s="12">
        <f>IF($B185="","",$E185+$F185+$G185)</f>
        <v/>
      </c>
      <c r="I185" s="8" t="n"/>
      <c r="J185" s="7" t="n"/>
      <c r="K185" s="6" t="n"/>
      <c r="L185" s="10">
        <f>IF($B185="","",IF(AND($I185&gt;0,$I185&gt;=$H185),"Recebido",IF($I185&gt;0,"Recebido parcial",IF(AND($D185&lt;&gt;"",TODAY()&gt;$D185),"Atrasado","Em aberto"))))</f>
        <v/>
      </c>
      <c r="M185" s="10">
        <f>IF($B185="","",IF($L185="Atrasado",TODAY()-$D185,IF(AND($J185&lt;&gt;"",$J185&gt;$D185),$J185-$D185,0)))</f>
        <v/>
      </c>
      <c r="N185" s="6" t="n"/>
    </row>
    <row r="186">
      <c r="A186" s="11" t="n"/>
      <c r="B186" s="6" t="n"/>
      <c r="C186" s="10">
        <f>IF($B186="","",IFERROR(VLOOKUP($B186,Contratos!$A:$L,2,FALSE),""))</f>
        <v/>
      </c>
      <c r="D186" s="7" t="n"/>
      <c r="E186" s="12">
        <f>IF($B186="","",IFERROR(VLOOKUP($B186,Contratos!$A:$L,6,FALSE),0))</f>
        <v/>
      </c>
      <c r="F186" s="8" t="n"/>
      <c r="G186" s="8" t="n"/>
      <c r="H186" s="12">
        <f>IF($B186="","",$E186+$F186+$G186)</f>
        <v/>
      </c>
      <c r="I186" s="8" t="n"/>
      <c r="J186" s="7" t="n"/>
      <c r="K186" s="6" t="n"/>
      <c r="L186" s="10">
        <f>IF($B186="","",IF(AND($I186&gt;0,$I186&gt;=$H186),"Recebido",IF($I186&gt;0,"Recebido parcial",IF(AND($D186&lt;&gt;"",TODAY()&gt;$D186),"Atrasado","Em aberto"))))</f>
        <v/>
      </c>
      <c r="M186" s="10">
        <f>IF($B186="","",IF($L186="Atrasado",TODAY()-$D186,IF(AND($J186&lt;&gt;"",$J186&gt;$D186),$J186-$D186,0)))</f>
        <v/>
      </c>
      <c r="N186" s="6" t="n"/>
    </row>
    <row r="187">
      <c r="A187" s="11" t="n"/>
      <c r="B187" s="6" t="n"/>
      <c r="C187" s="10">
        <f>IF($B187="","",IFERROR(VLOOKUP($B187,Contratos!$A:$L,2,FALSE),""))</f>
        <v/>
      </c>
      <c r="D187" s="7" t="n"/>
      <c r="E187" s="12">
        <f>IF($B187="","",IFERROR(VLOOKUP($B187,Contratos!$A:$L,6,FALSE),0))</f>
        <v/>
      </c>
      <c r="F187" s="8" t="n"/>
      <c r="G187" s="8" t="n"/>
      <c r="H187" s="12">
        <f>IF($B187="","",$E187+$F187+$G187)</f>
        <v/>
      </c>
      <c r="I187" s="8" t="n"/>
      <c r="J187" s="7" t="n"/>
      <c r="K187" s="6" t="n"/>
      <c r="L187" s="10">
        <f>IF($B187="","",IF(AND($I187&gt;0,$I187&gt;=$H187),"Recebido",IF($I187&gt;0,"Recebido parcial",IF(AND($D187&lt;&gt;"",TODAY()&gt;$D187),"Atrasado","Em aberto"))))</f>
        <v/>
      </c>
      <c r="M187" s="10">
        <f>IF($B187="","",IF($L187="Atrasado",TODAY()-$D187,IF(AND($J187&lt;&gt;"",$J187&gt;$D187),$J187-$D187,0)))</f>
        <v/>
      </c>
      <c r="N187" s="6" t="n"/>
    </row>
    <row r="188">
      <c r="A188" s="11" t="n"/>
      <c r="B188" s="6" t="n"/>
      <c r="C188" s="10">
        <f>IF($B188="","",IFERROR(VLOOKUP($B188,Contratos!$A:$L,2,FALSE),""))</f>
        <v/>
      </c>
      <c r="D188" s="7" t="n"/>
      <c r="E188" s="12">
        <f>IF($B188="","",IFERROR(VLOOKUP($B188,Contratos!$A:$L,6,FALSE),0))</f>
        <v/>
      </c>
      <c r="F188" s="8" t="n"/>
      <c r="G188" s="8" t="n"/>
      <c r="H188" s="12">
        <f>IF($B188="","",$E188+$F188+$G188)</f>
        <v/>
      </c>
      <c r="I188" s="8" t="n"/>
      <c r="J188" s="7" t="n"/>
      <c r="K188" s="6" t="n"/>
      <c r="L188" s="10">
        <f>IF($B188="","",IF(AND($I188&gt;0,$I188&gt;=$H188),"Recebido",IF($I188&gt;0,"Recebido parcial",IF(AND($D188&lt;&gt;"",TODAY()&gt;$D188),"Atrasado","Em aberto"))))</f>
        <v/>
      </c>
      <c r="M188" s="10">
        <f>IF($B188="","",IF($L188="Atrasado",TODAY()-$D188,IF(AND($J188&lt;&gt;"",$J188&gt;$D188),$J188-$D188,0)))</f>
        <v/>
      </c>
      <c r="N188" s="6" t="n"/>
    </row>
    <row r="189">
      <c r="A189" s="11" t="n"/>
      <c r="B189" s="6" t="n"/>
      <c r="C189" s="10">
        <f>IF($B189="","",IFERROR(VLOOKUP($B189,Contratos!$A:$L,2,FALSE),""))</f>
        <v/>
      </c>
      <c r="D189" s="7" t="n"/>
      <c r="E189" s="12">
        <f>IF($B189="","",IFERROR(VLOOKUP($B189,Contratos!$A:$L,6,FALSE),0))</f>
        <v/>
      </c>
      <c r="F189" s="8" t="n"/>
      <c r="G189" s="8" t="n"/>
      <c r="H189" s="12">
        <f>IF($B189="","",$E189+$F189+$G189)</f>
        <v/>
      </c>
      <c r="I189" s="8" t="n"/>
      <c r="J189" s="7" t="n"/>
      <c r="K189" s="6" t="n"/>
      <c r="L189" s="10">
        <f>IF($B189="","",IF(AND($I189&gt;0,$I189&gt;=$H189),"Recebido",IF($I189&gt;0,"Recebido parcial",IF(AND($D189&lt;&gt;"",TODAY()&gt;$D189),"Atrasado","Em aberto"))))</f>
        <v/>
      </c>
      <c r="M189" s="10">
        <f>IF($B189="","",IF($L189="Atrasado",TODAY()-$D189,IF(AND($J189&lt;&gt;"",$J189&gt;$D189),$J189-$D189,0)))</f>
        <v/>
      </c>
      <c r="N189" s="6" t="n"/>
    </row>
    <row r="190">
      <c r="A190" s="11" t="n"/>
      <c r="B190" s="6" t="n"/>
      <c r="C190" s="10">
        <f>IF($B190="","",IFERROR(VLOOKUP($B190,Contratos!$A:$L,2,FALSE),""))</f>
        <v/>
      </c>
      <c r="D190" s="7" t="n"/>
      <c r="E190" s="12">
        <f>IF($B190="","",IFERROR(VLOOKUP($B190,Contratos!$A:$L,6,FALSE),0))</f>
        <v/>
      </c>
      <c r="F190" s="8" t="n"/>
      <c r="G190" s="8" t="n"/>
      <c r="H190" s="12">
        <f>IF($B190="","",$E190+$F190+$G190)</f>
        <v/>
      </c>
      <c r="I190" s="8" t="n"/>
      <c r="J190" s="7" t="n"/>
      <c r="K190" s="6" t="n"/>
      <c r="L190" s="10">
        <f>IF($B190="","",IF(AND($I190&gt;0,$I190&gt;=$H190),"Recebido",IF($I190&gt;0,"Recebido parcial",IF(AND($D190&lt;&gt;"",TODAY()&gt;$D190),"Atrasado","Em aberto"))))</f>
        <v/>
      </c>
      <c r="M190" s="10">
        <f>IF($B190="","",IF($L190="Atrasado",TODAY()-$D190,IF(AND($J190&lt;&gt;"",$J190&gt;$D190),$J190-$D190,0)))</f>
        <v/>
      </c>
      <c r="N190" s="6" t="n"/>
    </row>
    <row r="191">
      <c r="A191" s="11" t="n"/>
      <c r="B191" s="6" t="n"/>
      <c r="C191" s="10">
        <f>IF($B191="","",IFERROR(VLOOKUP($B191,Contratos!$A:$L,2,FALSE),""))</f>
        <v/>
      </c>
      <c r="D191" s="7" t="n"/>
      <c r="E191" s="12">
        <f>IF($B191="","",IFERROR(VLOOKUP($B191,Contratos!$A:$L,6,FALSE),0))</f>
        <v/>
      </c>
      <c r="F191" s="8" t="n"/>
      <c r="G191" s="8" t="n"/>
      <c r="H191" s="12">
        <f>IF($B191="","",$E191+$F191+$G191)</f>
        <v/>
      </c>
      <c r="I191" s="8" t="n"/>
      <c r="J191" s="7" t="n"/>
      <c r="K191" s="6" t="n"/>
      <c r="L191" s="10">
        <f>IF($B191="","",IF(AND($I191&gt;0,$I191&gt;=$H191),"Recebido",IF($I191&gt;0,"Recebido parcial",IF(AND($D191&lt;&gt;"",TODAY()&gt;$D191),"Atrasado","Em aberto"))))</f>
        <v/>
      </c>
      <c r="M191" s="10">
        <f>IF($B191="","",IF($L191="Atrasado",TODAY()-$D191,IF(AND($J191&lt;&gt;"",$J191&gt;$D191),$J191-$D191,0)))</f>
        <v/>
      </c>
      <c r="N191" s="6" t="n"/>
    </row>
    <row r="192">
      <c r="A192" s="11" t="n"/>
      <c r="B192" s="6" t="n"/>
      <c r="C192" s="10">
        <f>IF($B192="","",IFERROR(VLOOKUP($B192,Contratos!$A:$L,2,FALSE),""))</f>
        <v/>
      </c>
      <c r="D192" s="7" t="n"/>
      <c r="E192" s="12">
        <f>IF($B192="","",IFERROR(VLOOKUP($B192,Contratos!$A:$L,6,FALSE),0))</f>
        <v/>
      </c>
      <c r="F192" s="8" t="n"/>
      <c r="G192" s="8" t="n"/>
      <c r="H192" s="12">
        <f>IF($B192="","",$E192+$F192+$G192)</f>
        <v/>
      </c>
      <c r="I192" s="8" t="n"/>
      <c r="J192" s="7" t="n"/>
      <c r="K192" s="6" t="n"/>
      <c r="L192" s="10">
        <f>IF($B192="","",IF(AND($I192&gt;0,$I192&gt;=$H192),"Recebido",IF($I192&gt;0,"Recebido parcial",IF(AND($D192&lt;&gt;"",TODAY()&gt;$D192),"Atrasado","Em aberto"))))</f>
        <v/>
      </c>
      <c r="M192" s="10">
        <f>IF($B192="","",IF($L192="Atrasado",TODAY()-$D192,IF(AND($J192&lt;&gt;"",$J192&gt;$D192),$J192-$D192,0)))</f>
        <v/>
      </c>
      <c r="N192" s="6" t="n"/>
    </row>
    <row r="193">
      <c r="A193" s="11" t="n"/>
      <c r="B193" s="6" t="n"/>
      <c r="C193" s="10">
        <f>IF($B193="","",IFERROR(VLOOKUP($B193,Contratos!$A:$L,2,FALSE),""))</f>
        <v/>
      </c>
      <c r="D193" s="7" t="n"/>
      <c r="E193" s="12">
        <f>IF($B193="","",IFERROR(VLOOKUP($B193,Contratos!$A:$L,6,FALSE),0))</f>
        <v/>
      </c>
      <c r="F193" s="8" t="n"/>
      <c r="G193" s="8" t="n"/>
      <c r="H193" s="12">
        <f>IF($B193="","",$E193+$F193+$G193)</f>
        <v/>
      </c>
      <c r="I193" s="8" t="n"/>
      <c r="J193" s="7" t="n"/>
      <c r="K193" s="6" t="n"/>
      <c r="L193" s="10">
        <f>IF($B193="","",IF(AND($I193&gt;0,$I193&gt;=$H193),"Recebido",IF($I193&gt;0,"Recebido parcial",IF(AND($D193&lt;&gt;"",TODAY()&gt;$D193),"Atrasado","Em aberto"))))</f>
        <v/>
      </c>
      <c r="M193" s="10">
        <f>IF($B193="","",IF($L193="Atrasado",TODAY()-$D193,IF(AND($J193&lt;&gt;"",$J193&gt;$D193),$J193-$D193,0)))</f>
        <v/>
      </c>
      <c r="N193" s="6" t="n"/>
    </row>
    <row r="194">
      <c r="A194" s="11" t="n"/>
      <c r="B194" s="6" t="n"/>
      <c r="C194" s="10">
        <f>IF($B194="","",IFERROR(VLOOKUP($B194,Contratos!$A:$L,2,FALSE),""))</f>
        <v/>
      </c>
      <c r="D194" s="7" t="n"/>
      <c r="E194" s="12">
        <f>IF($B194="","",IFERROR(VLOOKUP($B194,Contratos!$A:$L,6,FALSE),0))</f>
        <v/>
      </c>
      <c r="F194" s="8" t="n"/>
      <c r="G194" s="8" t="n"/>
      <c r="H194" s="12">
        <f>IF($B194="","",$E194+$F194+$G194)</f>
        <v/>
      </c>
      <c r="I194" s="8" t="n"/>
      <c r="J194" s="7" t="n"/>
      <c r="K194" s="6" t="n"/>
      <c r="L194" s="10">
        <f>IF($B194="","",IF(AND($I194&gt;0,$I194&gt;=$H194),"Recebido",IF($I194&gt;0,"Recebido parcial",IF(AND($D194&lt;&gt;"",TODAY()&gt;$D194),"Atrasado","Em aberto"))))</f>
        <v/>
      </c>
      <c r="M194" s="10">
        <f>IF($B194="","",IF($L194="Atrasado",TODAY()-$D194,IF(AND($J194&lt;&gt;"",$J194&gt;$D194),$J194-$D194,0)))</f>
        <v/>
      </c>
      <c r="N194" s="6" t="n"/>
    </row>
    <row r="195">
      <c r="A195" s="11" t="n"/>
      <c r="B195" s="6" t="n"/>
      <c r="C195" s="10">
        <f>IF($B195="","",IFERROR(VLOOKUP($B195,Contratos!$A:$L,2,FALSE),""))</f>
        <v/>
      </c>
      <c r="D195" s="7" t="n"/>
      <c r="E195" s="12">
        <f>IF($B195="","",IFERROR(VLOOKUP($B195,Contratos!$A:$L,6,FALSE),0))</f>
        <v/>
      </c>
      <c r="F195" s="8" t="n"/>
      <c r="G195" s="8" t="n"/>
      <c r="H195" s="12">
        <f>IF($B195="","",$E195+$F195+$G195)</f>
        <v/>
      </c>
      <c r="I195" s="8" t="n"/>
      <c r="J195" s="7" t="n"/>
      <c r="K195" s="6" t="n"/>
      <c r="L195" s="10">
        <f>IF($B195="","",IF(AND($I195&gt;0,$I195&gt;=$H195),"Recebido",IF($I195&gt;0,"Recebido parcial",IF(AND($D195&lt;&gt;"",TODAY()&gt;$D195),"Atrasado","Em aberto"))))</f>
        <v/>
      </c>
      <c r="M195" s="10">
        <f>IF($B195="","",IF($L195="Atrasado",TODAY()-$D195,IF(AND($J195&lt;&gt;"",$J195&gt;$D195),$J195-$D195,0)))</f>
        <v/>
      </c>
      <c r="N195" s="6" t="n"/>
    </row>
    <row r="196">
      <c r="A196" s="11" t="n"/>
      <c r="B196" s="6" t="n"/>
      <c r="C196" s="10">
        <f>IF($B196="","",IFERROR(VLOOKUP($B196,Contratos!$A:$L,2,FALSE),""))</f>
        <v/>
      </c>
      <c r="D196" s="7" t="n"/>
      <c r="E196" s="12">
        <f>IF($B196="","",IFERROR(VLOOKUP($B196,Contratos!$A:$L,6,FALSE),0))</f>
        <v/>
      </c>
      <c r="F196" s="8" t="n"/>
      <c r="G196" s="8" t="n"/>
      <c r="H196" s="12">
        <f>IF($B196="","",$E196+$F196+$G196)</f>
        <v/>
      </c>
      <c r="I196" s="8" t="n"/>
      <c r="J196" s="7" t="n"/>
      <c r="K196" s="6" t="n"/>
      <c r="L196" s="10">
        <f>IF($B196="","",IF(AND($I196&gt;0,$I196&gt;=$H196),"Recebido",IF($I196&gt;0,"Recebido parcial",IF(AND($D196&lt;&gt;"",TODAY()&gt;$D196),"Atrasado","Em aberto"))))</f>
        <v/>
      </c>
      <c r="M196" s="10">
        <f>IF($B196="","",IF($L196="Atrasado",TODAY()-$D196,IF(AND($J196&lt;&gt;"",$J196&gt;$D196),$J196-$D196,0)))</f>
        <v/>
      </c>
      <c r="N196" s="6" t="n"/>
    </row>
    <row r="197">
      <c r="A197" s="11" t="n"/>
      <c r="B197" s="6" t="n"/>
      <c r="C197" s="10">
        <f>IF($B197="","",IFERROR(VLOOKUP($B197,Contratos!$A:$L,2,FALSE),""))</f>
        <v/>
      </c>
      <c r="D197" s="7" t="n"/>
      <c r="E197" s="12">
        <f>IF($B197="","",IFERROR(VLOOKUP($B197,Contratos!$A:$L,6,FALSE),0))</f>
        <v/>
      </c>
      <c r="F197" s="8" t="n"/>
      <c r="G197" s="8" t="n"/>
      <c r="H197" s="12">
        <f>IF($B197="","",$E197+$F197+$G197)</f>
        <v/>
      </c>
      <c r="I197" s="8" t="n"/>
      <c r="J197" s="7" t="n"/>
      <c r="K197" s="6" t="n"/>
      <c r="L197" s="10">
        <f>IF($B197="","",IF(AND($I197&gt;0,$I197&gt;=$H197),"Recebido",IF($I197&gt;0,"Recebido parcial",IF(AND($D197&lt;&gt;"",TODAY()&gt;$D197),"Atrasado","Em aberto"))))</f>
        <v/>
      </c>
      <c r="M197" s="10">
        <f>IF($B197="","",IF($L197="Atrasado",TODAY()-$D197,IF(AND($J197&lt;&gt;"",$J197&gt;$D197),$J197-$D197,0)))</f>
        <v/>
      </c>
      <c r="N197" s="6" t="n"/>
    </row>
    <row r="198">
      <c r="A198" s="11" t="n"/>
      <c r="B198" s="6" t="n"/>
      <c r="C198" s="10">
        <f>IF($B198="","",IFERROR(VLOOKUP($B198,Contratos!$A:$L,2,FALSE),""))</f>
        <v/>
      </c>
      <c r="D198" s="7" t="n"/>
      <c r="E198" s="12">
        <f>IF($B198="","",IFERROR(VLOOKUP($B198,Contratos!$A:$L,6,FALSE),0))</f>
        <v/>
      </c>
      <c r="F198" s="8" t="n"/>
      <c r="G198" s="8" t="n"/>
      <c r="H198" s="12">
        <f>IF($B198="","",$E198+$F198+$G198)</f>
        <v/>
      </c>
      <c r="I198" s="8" t="n"/>
      <c r="J198" s="7" t="n"/>
      <c r="K198" s="6" t="n"/>
      <c r="L198" s="10">
        <f>IF($B198="","",IF(AND($I198&gt;0,$I198&gt;=$H198),"Recebido",IF($I198&gt;0,"Recebido parcial",IF(AND($D198&lt;&gt;"",TODAY()&gt;$D198),"Atrasado","Em aberto"))))</f>
        <v/>
      </c>
      <c r="M198" s="10">
        <f>IF($B198="","",IF($L198="Atrasado",TODAY()-$D198,IF(AND($J198&lt;&gt;"",$J198&gt;$D198),$J198-$D198,0)))</f>
        <v/>
      </c>
      <c r="N198" s="6" t="n"/>
    </row>
    <row r="199">
      <c r="A199" s="11" t="n"/>
      <c r="B199" s="6" t="n"/>
      <c r="C199" s="10">
        <f>IF($B199="","",IFERROR(VLOOKUP($B199,Contratos!$A:$L,2,FALSE),""))</f>
        <v/>
      </c>
      <c r="D199" s="7" t="n"/>
      <c r="E199" s="12">
        <f>IF($B199="","",IFERROR(VLOOKUP($B199,Contratos!$A:$L,6,FALSE),0))</f>
        <v/>
      </c>
      <c r="F199" s="8" t="n"/>
      <c r="G199" s="8" t="n"/>
      <c r="H199" s="12">
        <f>IF($B199="","",$E199+$F199+$G199)</f>
        <v/>
      </c>
      <c r="I199" s="8" t="n"/>
      <c r="J199" s="7" t="n"/>
      <c r="K199" s="6" t="n"/>
      <c r="L199" s="10">
        <f>IF($B199="","",IF(AND($I199&gt;0,$I199&gt;=$H199),"Recebido",IF($I199&gt;0,"Recebido parcial",IF(AND($D199&lt;&gt;"",TODAY()&gt;$D199),"Atrasado","Em aberto"))))</f>
        <v/>
      </c>
      <c r="M199" s="10">
        <f>IF($B199="","",IF($L199="Atrasado",TODAY()-$D199,IF(AND($J199&lt;&gt;"",$J199&gt;$D199),$J199-$D199,0)))</f>
        <v/>
      </c>
      <c r="N199" s="6" t="n"/>
    </row>
    <row r="200">
      <c r="A200" s="11" t="n"/>
      <c r="B200" s="6" t="n"/>
      <c r="C200" s="10">
        <f>IF($B200="","",IFERROR(VLOOKUP($B200,Contratos!$A:$L,2,FALSE),""))</f>
        <v/>
      </c>
      <c r="D200" s="7" t="n"/>
      <c r="E200" s="12">
        <f>IF($B200="","",IFERROR(VLOOKUP($B200,Contratos!$A:$L,6,FALSE),0))</f>
        <v/>
      </c>
      <c r="F200" s="8" t="n"/>
      <c r="G200" s="8" t="n"/>
      <c r="H200" s="12">
        <f>IF($B200="","",$E200+$F200+$G200)</f>
        <v/>
      </c>
      <c r="I200" s="8" t="n"/>
      <c r="J200" s="7" t="n"/>
      <c r="K200" s="6" t="n"/>
      <c r="L200" s="10">
        <f>IF($B200="","",IF(AND($I200&gt;0,$I200&gt;=$H200),"Recebido",IF($I200&gt;0,"Recebido parcial",IF(AND($D200&lt;&gt;"",TODAY()&gt;$D200),"Atrasado","Em aberto"))))</f>
        <v/>
      </c>
      <c r="M200" s="10">
        <f>IF($B200="","",IF($L200="Atrasado",TODAY()-$D200,IF(AND($J200&lt;&gt;"",$J200&gt;$D200),$J200-$D200,0)))</f>
        <v/>
      </c>
      <c r="N200" s="6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1:N1"/>
  <conditionalFormatting sqref="A2:N200">
    <cfRule type="expression" priority="1" dxfId="1">
      <formula>$L2="Atrasado"</formula>
    </cfRule>
  </conditionalFormatting>
  <conditionalFormatting sqref="L2:L200">
    <cfRule type="expression" priority="2" dxfId="2">
      <formula>$L2="Recebido"</formula>
    </cfRule>
  </conditionalFormatting>
  <dataValidations count="3">
    <dataValidation sqref="A2:A200" showDropDown="0" showInputMessage="0" showErrorMessage="1" allowBlank="1" type="list">
      <formula1>Listas!$A$2:$A$37</formula1>
    </dataValidation>
    <dataValidation sqref="B2:B200" showDropDown="0" showInputMessage="0" showErrorMessage="1" allowBlank="1" type="list">
      <formula1>Contratos!$A$2:$A$200</formula1>
    </dataValidation>
    <dataValidation sqref="K2:K200" showDropDown="0" showInputMessage="0" showErrorMessage="1" allowBlank="1" type="list">
      <formula1>Listas!$D$2:$D$6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18" customWidth="1" min="3" max="3"/>
    <col width="18" customWidth="1" min="4" max="4"/>
    <col width="16" customWidth="1" min="5" max="5"/>
    <col width="16" customWidth="1" min="6" max="6"/>
    <col width="18" customWidth="1" min="7" max="7"/>
    <col width="20" customWidth="1" min="9" max="9"/>
  </cols>
  <sheetData>
    <row r="1" ht="32" customHeight="1">
      <c r="A1" s="5" t="inlineStr">
        <is>
          <t>Mês</t>
        </is>
      </c>
      <c r="B1" s="5" t="inlineStr">
        <is>
          <t>Lançamentos</t>
        </is>
      </c>
      <c r="C1" s="5" t="inlineStr">
        <is>
          <t>Total previsto (R$)</t>
        </is>
      </c>
      <c r="D1" s="5" t="inlineStr">
        <is>
          <t>Total recebido (R$)</t>
        </is>
      </c>
      <c r="E1" s="5" t="inlineStr">
        <is>
          <t>Em aberto (R$)</t>
        </is>
      </c>
      <c r="F1" s="5" t="inlineStr">
        <is>
          <t>Inadimplência (%)</t>
        </is>
      </c>
      <c r="G1" s="5" t="inlineStr">
        <is>
          <t>Contratos em atraso</t>
        </is>
      </c>
      <c r="I1" s="13" t="inlineStr">
        <is>
          <t>Ano de referência</t>
        </is>
      </c>
      <c r="J1" s="14" t="n">
        <v>2026</v>
      </c>
    </row>
    <row r="2">
      <c r="A2" s="15">
        <f>DATE($J$1,1,1)</f>
        <v/>
      </c>
      <c r="B2" s="10">
        <f>COUNTIFS(Recebimentos!$A:$A,$A2)</f>
        <v/>
      </c>
      <c r="C2" s="12">
        <f>SUMIFS(Recebimentos!$H:$H,Recebimentos!$A:$A,$A2)</f>
        <v/>
      </c>
      <c r="D2" s="12">
        <f>SUMIFS(Recebimentos!$I:$I,Recebimentos!$A:$A,$A2)</f>
        <v/>
      </c>
      <c r="E2" s="12">
        <f>$C2-$D2</f>
        <v/>
      </c>
      <c r="F2" s="16">
        <f>IFERROR($E2/$C2,0)</f>
        <v/>
      </c>
      <c r="G2" s="10">
        <f>COUNTIFS(Recebimentos!$A:$A,$A2,Recebimentos!$L:$L,"Atrasado")</f>
        <v/>
      </c>
    </row>
    <row r="3">
      <c r="A3" s="15">
        <f>EDATE($A2,1)</f>
        <v/>
      </c>
      <c r="B3" s="10">
        <f>COUNTIFS(Recebimentos!$A:$A,$A3)</f>
        <v/>
      </c>
      <c r="C3" s="12">
        <f>SUMIFS(Recebimentos!$H:$H,Recebimentos!$A:$A,$A3)</f>
        <v/>
      </c>
      <c r="D3" s="12">
        <f>SUMIFS(Recebimentos!$I:$I,Recebimentos!$A:$A,$A3)</f>
        <v/>
      </c>
      <c r="E3" s="12">
        <f>$C3-$D3</f>
        <v/>
      </c>
      <c r="F3" s="16">
        <f>IFERROR($E3/$C3,0)</f>
        <v/>
      </c>
      <c r="G3" s="10">
        <f>COUNTIFS(Recebimentos!$A:$A,$A3,Recebimentos!$L:$L,"Atrasado")</f>
        <v/>
      </c>
    </row>
    <row r="4">
      <c r="A4" s="15">
        <f>EDATE($A3,1)</f>
        <v/>
      </c>
      <c r="B4" s="10">
        <f>COUNTIFS(Recebimentos!$A:$A,$A4)</f>
        <v/>
      </c>
      <c r="C4" s="12">
        <f>SUMIFS(Recebimentos!$H:$H,Recebimentos!$A:$A,$A4)</f>
        <v/>
      </c>
      <c r="D4" s="12">
        <f>SUMIFS(Recebimentos!$I:$I,Recebimentos!$A:$A,$A4)</f>
        <v/>
      </c>
      <c r="E4" s="12">
        <f>$C4-$D4</f>
        <v/>
      </c>
      <c r="F4" s="16">
        <f>IFERROR($E4/$C4,0)</f>
        <v/>
      </c>
      <c r="G4" s="10">
        <f>COUNTIFS(Recebimentos!$A:$A,$A4,Recebimentos!$L:$L,"Atrasado")</f>
        <v/>
      </c>
    </row>
    <row r="5">
      <c r="A5" s="15">
        <f>EDATE($A4,1)</f>
        <v/>
      </c>
      <c r="B5" s="10">
        <f>COUNTIFS(Recebimentos!$A:$A,$A5)</f>
        <v/>
      </c>
      <c r="C5" s="12">
        <f>SUMIFS(Recebimentos!$H:$H,Recebimentos!$A:$A,$A5)</f>
        <v/>
      </c>
      <c r="D5" s="12">
        <f>SUMIFS(Recebimentos!$I:$I,Recebimentos!$A:$A,$A5)</f>
        <v/>
      </c>
      <c r="E5" s="12">
        <f>$C5-$D5</f>
        <v/>
      </c>
      <c r="F5" s="16">
        <f>IFERROR($E5/$C5,0)</f>
        <v/>
      </c>
      <c r="G5" s="10">
        <f>COUNTIFS(Recebimentos!$A:$A,$A5,Recebimentos!$L:$L,"Atrasado")</f>
        <v/>
      </c>
    </row>
    <row r="6">
      <c r="A6" s="15">
        <f>EDATE($A5,1)</f>
        <v/>
      </c>
      <c r="B6" s="10">
        <f>COUNTIFS(Recebimentos!$A:$A,$A6)</f>
        <v/>
      </c>
      <c r="C6" s="12">
        <f>SUMIFS(Recebimentos!$H:$H,Recebimentos!$A:$A,$A6)</f>
        <v/>
      </c>
      <c r="D6" s="12">
        <f>SUMIFS(Recebimentos!$I:$I,Recebimentos!$A:$A,$A6)</f>
        <v/>
      </c>
      <c r="E6" s="12">
        <f>$C6-$D6</f>
        <v/>
      </c>
      <c r="F6" s="16">
        <f>IFERROR($E6/$C6,0)</f>
        <v/>
      </c>
      <c r="G6" s="10">
        <f>COUNTIFS(Recebimentos!$A:$A,$A6,Recebimentos!$L:$L,"Atrasado")</f>
        <v/>
      </c>
    </row>
    <row r="7">
      <c r="A7" s="15">
        <f>EDATE($A6,1)</f>
        <v/>
      </c>
      <c r="B7" s="10">
        <f>COUNTIFS(Recebimentos!$A:$A,$A7)</f>
        <v/>
      </c>
      <c r="C7" s="12">
        <f>SUMIFS(Recebimentos!$H:$H,Recebimentos!$A:$A,$A7)</f>
        <v/>
      </c>
      <c r="D7" s="12">
        <f>SUMIFS(Recebimentos!$I:$I,Recebimentos!$A:$A,$A7)</f>
        <v/>
      </c>
      <c r="E7" s="12">
        <f>$C7-$D7</f>
        <v/>
      </c>
      <c r="F7" s="16">
        <f>IFERROR($E7/$C7,0)</f>
        <v/>
      </c>
      <c r="G7" s="10">
        <f>COUNTIFS(Recebimentos!$A:$A,$A7,Recebimentos!$L:$L,"Atrasado")</f>
        <v/>
      </c>
    </row>
    <row r="8">
      <c r="A8" s="15">
        <f>EDATE($A7,1)</f>
        <v/>
      </c>
      <c r="B8" s="10">
        <f>COUNTIFS(Recebimentos!$A:$A,$A8)</f>
        <v/>
      </c>
      <c r="C8" s="12">
        <f>SUMIFS(Recebimentos!$H:$H,Recebimentos!$A:$A,$A8)</f>
        <v/>
      </c>
      <c r="D8" s="12">
        <f>SUMIFS(Recebimentos!$I:$I,Recebimentos!$A:$A,$A8)</f>
        <v/>
      </c>
      <c r="E8" s="12">
        <f>$C8-$D8</f>
        <v/>
      </c>
      <c r="F8" s="16">
        <f>IFERROR($E8/$C8,0)</f>
        <v/>
      </c>
      <c r="G8" s="10">
        <f>COUNTIFS(Recebimentos!$A:$A,$A8,Recebimentos!$L:$L,"Atrasado")</f>
        <v/>
      </c>
    </row>
    <row r="9">
      <c r="A9" s="15">
        <f>EDATE($A8,1)</f>
        <v/>
      </c>
      <c r="B9" s="10">
        <f>COUNTIFS(Recebimentos!$A:$A,$A9)</f>
        <v/>
      </c>
      <c r="C9" s="12">
        <f>SUMIFS(Recebimentos!$H:$H,Recebimentos!$A:$A,$A9)</f>
        <v/>
      </c>
      <c r="D9" s="12">
        <f>SUMIFS(Recebimentos!$I:$I,Recebimentos!$A:$A,$A9)</f>
        <v/>
      </c>
      <c r="E9" s="12">
        <f>$C9-$D9</f>
        <v/>
      </c>
      <c r="F9" s="16">
        <f>IFERROR($E9/$C9,0)</f>
        <v/>
      </c>
      <c r="G9" s="10">
        <f>COUNTIFS(Recebimentos!$A:$A,$A9,Recebimentos!$L:$L,"Atrasado")</f>
        <v/>
      </c>
    </row>
    <row r="10">
      <c r="A10" s="15">
        <f>EDATE($A9,1)</f>
        <v/>
      </c>
      <c r="B10" s="10">
        <f>COUNTIFS(Recebimentos!$A:$A,$A10)</f>
        <v/>
      </c>
      <c r="C10" s="12">
        <f>SUMIFS(Recebimentos!$H:$H,Recebimentos!$A:$A,$A10)</f>
        <v/>
      </c>
      <c r="D10" s="12">
        <f>SUMIFS(Recebimentos!$I:$I,Recebimentos!$A:$A,$A10)</f>
        <v/>
      </c>
      <c r="E10" s="12">
        <f>$C10-$D10</f>
        <v/>
      </c>
      <c r="F10" s="16">
        <f>IFERROR($E10/$C10,0)</f>
        <v/>
      </c>
      <c r="G10" s="10">
        <f>COUNTIFS(Recebimentos!$A:$A,$A10,Recebimentos!$L:$L,"Atrasado")</f>
        <v/>
      </c>
    </row>
    <row r="11">
      <c r="A11" s="15">
        <f>EDATE($A10,1)</f>
        <v/>
      </c>
      <c r="B11" s="10">
        <f>COUNTIFS(Recebimentos!$A:$A,$A11)</f>
        <v/>
      </c>
      <c r="C11" s="12">
        <f>SUMIFS(Recebimentos!$H:$H,Recebimentos!$A:$A,$A11)</f>
        <v/>
      </c>
      <c r="D11" s="12">
        <f>SUMIFS(Recebimentos!$I:$I,Recebimentos!$A:$A,$A11)</f>
        <v/>
      </c>
      <c r="E11" s="12">
        <f>$C11-$D11</f>
        <v/>
      </c>
      <c r="F11" s="16">
        <f>IFERROR($E11/$C11,0)</f>
        <v/>
      </c>
      <c r="G11" s="10">
        <f>COUNTIFS(Recebimentos!$A:$A,$A11,Recebimentos!$L:$L,"Atrasado")</f>
        <v/>
      </c>
    </row>
    <row r="12">
      <c r="A12" s="15">
        <f>EDATE($A11,1)</f>
        <v/>
      </c>
      <c r="B12" s="10">
        <f>COUNTIFS(Recebimentos!$A:$A,$A12)</f>
        <v/>
      </c>
      <c r="C12" s="12">
        <f>SUMIFS(Recebimentos!$H:$H,Recebimentos!$A:$A,$A12)</f>
        <v/>
      </c>
      <c r="D12" s="12">
        <f>SUMIFS(Recebimentos!$I:$I,Recebimentos!$A:$A,$A12)</f>
        <v/>
      </c>
      <c r="E12" s="12">
        <f>$C12-$D12</f>
        <v/>
      </c>
      <c r="F12" s="16">
        <f>IFERROR($E12/$C12,0)</f>
        <v/>
      </c>
      <c r="G12" s="10">
        <f>COUNTIFS(Recebimentos!$A:$A,$A12,Recebimentos!$L:$L,"Atrasado")</f>
        <v/>
      </c>
    </row>
    <row r="13">
      <c r="A13" s="15">
        <f>EDATE($A12,1)</f>
        <v/>
      </c>
      <c r="B13" s="10">
        <f>COUNTIFS(Recebimentos!$A:$A,$A13)</f>
        <v/>
      </c>
      <c r="C13" s="12">
        <f>SUMIFS(Recebimentos!$H:$H,Recebimentos!$A:$A,$A13)</f>
        <v/>
      </c>
      <c r="D13" s="12">
        <f>SUMIFS(Recebimentos!$I:$I,Recebimentos!$A:$A,$A13)</f>
        <v/>
      </c>
      <c r="E13" s="12">
        <f>$C13-$D13</f>
        <v/>
      </c>
      <c r="F13" s="16">
        <f>IFERROR($E13/$C13,0)</f>
        <v/>
      </c>
      <c r="G13" s="10">
        <f>COUNTIFS(Recebimentos!$A:$A,$A13,Recebimentos!$L:$L,"Atrasado")</f>
        <v/>
      </c>
    </row>
    <row r="14">
      <c r="A14" s="17" t="inlineStr">
        <is>
          <t>Total do ano</t>
        </is>
      </c>
      <c r="B14" s="17">
        <f>SUM(B2:B13)</f>
        <v/>
      </c>
      <c r="C14" s="18">
        <f>SUM(C2:C13)</f>
        <v/>
      </c>
      <c r="D14" s="18">
        <f>SUM(D2:D13)</f>
        <v/>
      </c>
      <c r="E14" s="18">
        <f>SUM(E2:E13)</f>
        <v/>
      </c>
      <c r="F14" s="19">
        <f>IFERROR(E14/C14,0)</f>
        <v/>
      </c>
      <c r="G14" s="17">
        <f>SUM(G2:G13)</f>
        <v/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1:G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>
      <c r="A1" s="20" t="inlineStr">
        <is>
          <t>Competências</t>
        </is>
      </c>
      <c r="B1" s="20" t="inlineStr">
        <is>
          <t>Status</t>
        </is>
      </c>
      <c r="C1" s="20" t="inlineStr">
        <is>
          <t>Índices</t>
        </is>
      </c>
      <c r="D1" s="20" t="inlineStr">
        <is>
          <t>Formas de recebimento</t>
        </is>
      </c>
    </row>
    <row r="2">
      <c r="A2" s="21" t="n">
        <v>46023</v>
      </c>
      <c r="B2" t="inlineStr">
        <is>
          <t>Em aberto</t>
        </is>
      </c>
      <c r="C2" t="inlineStr">
        <is>
          <t>IGP-M</t>
        </is>
      </c>
      <c r="D2" t="inlineStr">
        <is>
          <t>Boleto</t>
        </is>
      </c>
    </row>
    <row r="3">
      <c r="A3" s="21" t="n">
        <v>46054</v>
      </c>
      <c r="B3" t="inlineStr">
        <is>
          <t>Recebido</t>
        </is>
      </c>
      <c r="C3" t="inlineStr">
        <is>
          <t>IPCA</t>
        </is>
      </c>
      <c r="D3" t="inlineStr">
        <is>
          <t>PIX</t>
        </is>
      </c>
    </row>
    <row r="4">
      <c r="A4" s="21" t="n">
        <v>46082</v>
      </c>
      <c r="B4" t="inlineStr">
        <is>
          <t>Recebido parcial</t>
        </is>
      </c>
      <c r="C4" t="inlineStr">
        <is>
          <t>INPC</t>
        </is>
      </c>
      <c r="D4" t="inlineStr">
        <is>
          <t>Transferência</t>
        </is>
      </c>
    </row>
    <row r="5">
      <c r="A5" s="21" t="n">
        <v>46113</v>
      </c>
      <c r="B5" t="inlineStr">
        <is>
          <t>Atrasado</t>
        </is>
      </c>
      <c r="C5" t="inlineStr">
        <is>
          <t>IVAR</t>
        </is>
      </c>
      <c r="D5" t="inlineStr">
        <is>
          <t>Dinheiro</t>
        </is>
      </c>
    </row>
    <row r="6">
      <c r="A6" s="21" t="n">
        <v>46143</v>
      </c>
      <c r="C6" t="inlineStr">
        <is>
          <t>Outro</t>
        </is>
      </c>
      <c r="D6" t="inlineStr">
        <is>
          <t>Cartão</t>
        </is>
      </c>
    </row>
    <row r="7">
      <c r="A7" s="21" t="n">
        <v>46174</v>
      </c>
    </row>
    <row r="8">
      <c r="A8" s="21" t="n">
        <v>46204</v>
      </c>
    </row>
    <row r="9">
      <c r="A9" s="21" t="n">
        <v>46235</v>
      </c>
    </row>
    <row r="10">
      <c r="A10" s="21" t="n">
        <v>46266</v>
      </c>
    </row>
    <row r="11">
      <c r="A11" s="21" t="n">
        <v>46296</v>
      </c>
    </row>
    <row r="12">
      <c r="A12" s="21" t="n">
        <v>46327</v>
      </c>
    </row>
    <row r="13">
      <c r="A13" s="21" t="n">
        <v>46357</v>
      </c>
    </row>
    <row r="14">
      <c r="A14" s="21" t="n">
        <v>46388</v>
      </c>
    </row>
    <row r="15">
      <c r="A15" s="21" t="n">
        <v>46419</v>
      </c>
    </row>
    <row r="16">
      <c r="A16" s="21" t="n">
        <v>46447</v>
      </c>
    </row>
    <row r="17">
      <c r="A17" s="21" t="n">
        <v>46478</v>
      </c>
    </row>
    <row r="18">
      <c r="A18" s="21" t="n">
        <v>46508</v>
      </c>
    </row>
    <row r="19">
      <c r="A19" s="21" t="n">
        <v>46539</v>
      </c>
    </row>
    <row r="20">
      <c r="A20" s="21" t="n">
        <v>46569</v>
      </c>
    </row>
    <row r="21">
      <c r="A21" s="21" t="n">
        <v>46600</v>
      </c>
    </row>
    <row r="22">
      <c r="A22" s="21" t="n">
        <v>46631</v>
      </c>
    </row>
    <row r="23">
      <c r="A23" s="21" t="n">
        <v>46661</v>
      </c>
    </row>
    <row r="24">
      <c r="A24" s="21" t="n">
        <v>46692</v>
      </c>
    </row>
    <row r="25">
      <c r="A25" s="21" t="n">
        <v>46722</v>
      </c>
    </row>
    <row r="26">
      <c r="A26" s="21" t="n">
        <v>46753</v>
      </c>
    </row>
    <row r="27">
      <c r="A27" s="21" t="n">
        <v>46784</v>
      </c>
    </row>
    <row r="28">
      <c r="A28" s="21" t="n">
        <v>46813</v>
      </c>
    </row>
    <row r="29">
      <c r="A29" s="21" t="n">
        <v>46844</v>
      </c>
    </row>
    <row r="30">
      <c r="A30" s="21" t="n">
        <v>46874</v>
      </c>
    </row>
    <row r="31">
      <c r="A31" s="21" t="n">
        <v>46905</v>
      </c>
    </row>
    <row r="32">
      <c r="A32" s="21" t="n">
        <v>46935</v>
      </c>
    </row>
    <row r="33">
      <c r="A33" s="21" t="n">
        <v>46966</v>
      </c>
    </row>
    <row r="34">
      <c r="A34" s="21" t="n">
        <v>46997</v>
      </c>
    </row>
    <row r="35">
      <c r="A35" s="21" t="n">
        <v>47027</v>
      </c>
    </row>
    <row r="36">
      <c r="A36" s="21" t="n">
        <v>47058</v>
      </c>
    </row>
    <row r="37">
      <c r="A37" s="21" t="n">
        <v>47088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2026-08-07T02:09:55Z</dcterms:created>
  <dcterms:modified xmlns:dcterms="http://purl.org/dc/terms/" xmlns:xsi="http://www.w3.org/2001/XMLSchema-instance" xsi:type="dcterms:W3CDTF">2026-08-07T02:09:55Z</dcterms:modified>
</cp:coreProperties>
</file>